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<sst xmlns="http://schemas.openxmlformats.org/spreadsheetml/2006/main" count="36" uniqueCount="29">
  <si>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龙华区2020年3月份困难群众发放救助金统计表</t>
  </si>
  <si>
    <t>填表单位：深圳市龙华区民政局                                            单位：人、元                                        制表日期：2020-3-9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</si>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</sst>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"/>
  <sheetViews>
    <sheetView tabSelected="1" workbookViewId="0" topLeftCell="A1">
      <selection activeCell="S8" sqref="S8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9" width="10.25390625" style="2" customWidth="1"/>
    <col min="10" max="10" width="10.25390625" style="3" customWidth="1"/>
    <col min="11" max="11" width="9.875" style="2" customWidth="1"/>
    <col min="12" max="12" width="9.625" style="2" customWidth="1"/>
    <col min="13" max="15" width="9.50390625" style="2" customWidth="1"/>
    <col min="16" max="16" width="11.75390625" style="2" customWidth="1"/>
    <col min="17" max="18" width="9.50390625" style="2" customWidth="1"/>
    <col min="19" max="19" width="9.50390625" style="3" customWidth="1"/>
    <col min="20" max="20" width="9.50390625" style="2" customWidth="1"/>
    <col min="21" max="16384" width="9.00390625" style="2" customWidth="1"/>
  </cols>
  <sheetData>
    <row r="2" spans="1:20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7"/>
      <c r="K2" s="4"/>
      <c r="L2" s="4"/>
      <c r="M2" s="4"/>
      <c r="N2" s="4"/>
      <c r="O2" s="4"/>
      <c r="P2" s="4"/>
      <c r="Q2" s="4"/>
      <c r="R2" s="4"/>
      <c r="S2" s="17"/>
      <c r="T2" s="4"/>
    </row>
    <row r="3" spans="1:20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18"/>
      <c r="K3" s="5"/>
      <c r="L3" s="5"/>
      <c r="M3" s="5"/>
      <c r="N3" s="5"/>
      <c r="O3" s="5"/>
      <c r="P3" s="5"/>
      <c r="Q3" s="5"/>
      <c r="R3" s="5"/>
      <c r="S3" s="18"/>
      <c r="T3" s="5"/>
    </row>
    <row r="4" spans="1:20" s="1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19" t="s">
        <v>8</v>
      </c>
      <c r="K4" s="7" t="s">
        <v>9</v>
      </c>
      <c r="L4" s="7"/>
      <c r="M4" s="20" t="s">
        <v>10</v>
      </c>
      <c r="N4" s="21"/>
      <c r="O4" s="21"/>
      <c r="P4" s="21"/>
      <c r="Q4" s="21"/>
      <c r="R4" s="21"/>
      <c r="S4" s="26"/>
      <c r="T4" s="27"/>
    </row>
    <row r="5" spans="1:22" s="1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22" t="s">
        <v>12</v>
      </c>
      <c r="K5" s="9" t="s">
        <v>13</v>
      </c>
      <c r="L5" s="9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28" t="s">
        <v>8</v>
      </c>
      <c r="T5" s="23" t="s">
        <v>21</v>
      </c>
      <c r="V5" s="29"/>
    </row>
    <row r="6" spans="1:20" s="1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24"/>
      <c r="K6" s="11">
        <f aca="true" t="shared" si="0" ref="K6:K12">C6+E6+G6</f>
        <v>3</v>
      </c>
      <c r="L6" s="11">
        <f aca="true" t="shared" si="1" ref="L6:L12">D6+F6+H6</f>
        <v>8</v>
      </c>
      <c r="M6" s="11">
        <v>12647</v>
      </c>
      <c r="N6" s="11">
        <v>140</v>
      </c>
      <c r="O6" s="11">
        <v>6400</v>
      </c>
      <c r="P6" s="11">
        <v>4640</v>
      </c>
      <c r="Q6" s="11"/>
      <c r="R6" s="24"/>
      <c r="S6" s="24"/>
      <c r="T6" s="11">
        <f>SUM(M6:S6)</f>
        <v>23827</v>
      </c>
    </row>
    <row r="7" spans="1:21" s="1" customFormat="1" ht="30" customHeight="1">
      <c r="A7" s="10">
        <v>2</v>
      </c>
      <c r="B7" s="9" t="s">
        <v>23</v>
      </c>
      <c r="C7" s="13">
        <v>40</v>
      </c>
      <c r="D7" s="13">
        <v>86</v>
      </c>
      <c r="E7" s="13">
        <v>5</v>
      </c>
      <c r="F7" s="13">
        <v>15</v>
      </c>
      <c r="G7" s="12">
        <v>8</v>
      </c>
      <c r="H7" s="12">
        <v>15</v>
      </c>
      <c r="I7" s="11"/>
      <c r="J7" s="11">
        <v>10</v>
      </c>
      <c r="K7" s="11">
        <f t="shared" si="0"/>
        <v>53</v>
      </c>
      <c r="L7" s="11">
        <f t="shared" si="1"/>
        <v>116</v>
      </c>
      <c r="M7" s="11">
        <v>227110</v>
      </c>
      <c r="N7" s="11">
        <v>2300</v>
      </c>
      <c r="O7" s="11">
        <v>90200</v>
      </c>
      <c r="P7" s="11">
        <v>72152</v>
      </c>
      <c r="Q7" s="11">
        <v>38976</v>
      </c>
      <c r="R7" s="24"/>
      <c r="S7" s="11">
        <f>11003+11222+11222</f>
        <v>33447</v>
      </c>
      <c r="T7" s="11">
        <f aca="true" t="shared" si="2" ref="T7:T12">SUM(M7:S7)</f>
        <v>464185</v>
      </c>
      <c r="U7" s="29"/>
    </row>
    <row r="8" spans="1:20" s="1" customFormat="1" ht="30" customHeight="1">
      <c r="A8" s="10">
        <v>3</v>
      </c>
      <c r="B8" s="9" t="s">
        <v>24</v>
      </c>
      <c r="C8" s="11">
        <v>34</v>
      </c>
      <c r="D8" s="11">
        <v>71</v>
      </c>
      <c r="E8" s="11">
        <v>3</v>
      </c>
      <c r="F8" s="11">
        <v>9</v>
      </c>
      <c r="G8" s="12">
        <v>5</v>
      </c>
      <c r="H8" s="12">
        <v>11</v>
      </c>
      <c r="I8" s="11"/>
      <c r="J8" s="11">
        <v>14</v>
      </c>
      <c r="K8" s="11">
        <f t="shared" si="0"/>
        <v>42</v>
      </c>
      <c r="L8" s="11">
        <f t="shared" si="1"/>
        <v>91</v>
      </c>
      <c r="M8" s="11">
        <v>177304</v>
      </c>
      <c r="N8" s="11">
        <v>1980</v>
      </c>
      <c r="O8" s="11">
        <v>81600</v>
      </c>
      <c r="P8" s="11">
        <v>66468</v>
      </c>
      <c r="Q8" s="11">
        <v>24360</v>
      </c>
      <c r="R8" s="24"/>
      <c r="S8" s="11">
        <f>10479+10479+10479</f>
        <v>31437</v>
      </c>
      <c r="T8" s="11">
        <f t="shared" si="2"/>
        <v>383149</v>
      </c>
    </row>
    <row r="9" spans="1:20" s="1" customFormat="1" ht="30" customHeight="1">
      <c r="A9" s="10">
        <v>4</v>
      </c>
      <c r="B9" s="9" t="s">
        <v>25</v>
      </c>
      <c r="C9" s="11">
        <v>4</v>
      </c>
      <c r="D9" s="11">
        <v>7</v>
      </c>
      <c r="E9" s="11">
        <v>1</v>
      </c>
      <c r="F9" s="11">
        <v>4</v>
      </c>
      <c r="G9" s="12"/>
      <c r="H9" s="12"/>
      <c r="I9" s="11"/>
      <c r="J9" s="11">
        <v>1</v>
      </c>
      <c r="K9" s="11">
        <f t="shared" si="0"/>
        <v>5</v>
      </c>
      <c r="L9" s="11">
        <f t="shared" si="1"/>
        <v>11</v>
      </c>
      <c r="M9" s="11">
        <v>18320</v>
      </c>
      <c r="N9" s="11">
        <v>240</v>
      </c>
      <c r="O9" s="11">
        <v>10600</v>
      </c>
      <c r="P9" s="11">
        <v>6960</v>
      </c>
      <c r="Q9" s="11"/>
      <c r="R9" s="24"/>
      <c r="S9" s="11">
        <f>219+219+219</f>
        <v>657</v>
      </c>
      <c r="T9" s="11">
        <f t="shared" si="2"/>
        <v>36777</v>
      </c>
    </row>
    <row r="10" spans="1:20" s="1" customFormat="1" ht="30" customHeight="1">
      <c r="A10" s="10">
        <v>5</v>
      </c>
      <c r="B10" s="9" t="s">
        <v>26</v>
      </c>
      <c r="C10" s="11">
        <v>3</v>
      </c>
      <c r="D10" s="11">
        <v>6</v>
      </c>
      <c r="E10" s="11"/>
      <c r="F10" s="11"/>
      <c r="G10" s="12"/>
      <c r="H10" s="12"/>
      <c r="I10" s="11"/>
      <c r="J10" s="24"/>
      <c r="K10" s="11">
        <f t="shared" si="0"/>
        <v>3</v>
      </c>
      <c r="L10" s="11">
        <f t="shared" si="1"/>
        <v>6</v>
      </c>
      <c r="M10" s="11">
        <v>18666</v>
      </c>
      <c r="N10" s="11">
        <v>180</v>
      </c>
      <c r="O10" s="11">
        <v>7200</v>
      </c>
      <c r="P10" s="11">
        <v>3132</v>
      </c>
      <c r="Q10" s="11"/>
      <c r="R10" s="24"/>
      <c r="S10" s="24"/>
      <c r="T10" s="11">
        <f t="shared" si="2"/>
        <v>29178</v>
      </c>
    </row>
    <row r="11" spans="1:20" s="1" customFormat="1" ht="30" customHeight="1">
      <c r="A11" s="10">
        <v>6</v>
      </c>
      <c r="B11" s="9" t="s">
        <v>27</v>
      </c>
      <c r="C11" s="11">
        <v>8</v>
      </c>
      <c r="D11" s="11">
        <v>13</v>
      </c>
      <c r="E11" s="11"/>
      <c r="F11" s="11"/>
      <c r="G11" s="12"/>
      <c r="H11" s="12"/>
      <c r="I11" s="11">
        <v>2</v>
      </c>
      <c r="J11" s="24"/>
      <c r="K11" s="11">
        <f t="shared" si="0"/>
        <v>8</v>
      </c>
      <c r="L11" s="11">
        <f t="shared" si="1"/>
        <v>13</v>
      </c>
      <c r="M11" s="11">
        <v>34596</v>
      </c>
      <c r="N11" s="11">
        <v>480</v>
      </c>
      <c r="O11" s="11">
        <v>16800</v>
      </c>
      <c r="P11" s="11">
        <v>12528</v>
      </c>
      <c r="Q11" s="11"/>
      <c r="R11" s="11">
        <v>11136</v>
      </c>
      <c r="S11" s="24"/>
      <c r="T11" s="11">
        <f t="shared" si="2"/>
        <v>75540</v>
      </c>
    </row>
    <row r="12" spans="1:20" s="1" customFormat="1" ht="30" customHeight="1">
      <c r="A12" s="14" t="s">
        <v>28</v>
      </c>
      <c r="B12" s="15"/>
      <c r="C12" s="16">
        <f aca="true" t="shared" si="3" ref="C12:J12">SUM(C6:C11)</f>
        <v>92</v>
      </c>
      <c r="D12" s="16">
        <f t="shared" si="3"/>
        <v>191</v>
      </c>
      <c r="E12" s="11">
        <f t="shared" si="3"/>
        <v>9</v>
      </c>
      <c r="F12" s="11">
        <f t="shared" si="3"/>
        <v>28</v>
      </c>
      <c r="G12" s="11">
        <f t="shared" si="3"/>
        <v>13</v>
      </c>
      <c r="H12" s="11">
        <f t="shared" si="3"/>
        <v>26</v>
      </c>
      <c r="I12" s="11">
        <f t="shared" si="3"/>
        <v>2</v>
      </c>
      <c r="J12" s="25">
        <f t="shared" si="3"/>
        <v>25</v>
      </c>
      <c r="K12" s="11">
        <f t="shared" si="0"/>
        <v>114</v>
      </c>
      <c r="L12" s="11">
        <f>D12+F12+H12+I12+3</f>
        <v>250</v>
      </c>
      <c r="M12" s="11">
        <f aca="true" t="shared" si="4" ref="M12:S12">SUM(M6:M11)</f>
        <v>488643</v>
      </c>
      <c r="N12" s="11">
        <f t="shared" si="4"/>
        <v>5320</v>
      </c>
      <c r="O12" s="11">
        <f t="shared" si="4"/>
        <v>212800</v>
      </c>
      <c r="P12" s="11">
        <f t="shared" si="4"/>
        <v>165880</v>
      </c>
      <c r="Q12" s="11">
        <f t="shared" si="4"/>
        <v>63336</v>
      </c>
      <c r="R12" s="11">
        <f t="shared" si="4"/>
        <v>11136</v>
      </c>
      <c r="S12" s="25">
        <f t="shared" si="4"/>
        <v>65541</v>
      </c>
      <c r="T12" s="11">
        <f t="shared" si="2"/>
        <v>1012656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2020-04-29T10:03:21Z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