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279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<sst xmlns="http://schemas.openxmlformats.org/spreadsheetml/2006/main" count="36" uniqueCount="29">
  <si>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龙华区2020年8月份困难群众发放救助金统计表</t>
  </si>
  <si>
    <t>填表单位：深圳市龙华区民政局                                            单位：人、元                                        制表日期：2020-8-9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</si>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</sst>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6" fillId="0" borderId="12" xfId="0" applyNumberFormat="1" applyFont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3"/>
  <sheetViews>
    <sheetView tabSelected="1" workbookViewId="0" topLeftCell="A1">
      <selection activeCell="J6" sqref="J6:J12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9" width="10.25390625" style="2" customWidth="1"/>
    <col min="10" max="10" width="10.25390625" style="3" customWidth="1"/>
    <col min="11" max="11" width="9.875" style="2" customWidth="1"/>
    <col min="12" max="12" width="9.625" style="2" customWidth="1"/>
    <col min="13" max="15" width="9.50390625" style="2" customWidth="1"/>
    <col min="16" max="16" width="11.75390625" style="2" customWidth="1"/>
    <col min="17" max="18" width="9.50390625" style="2" customWidth="1"/>
    <col min="19" max="19" width="9.50390625" style="3" customWidth="1"/>
    <col min="20" max="20" width="9.50390625" style="2" customWidth="1"/>
    <col min="21" max="16384" width="9.00390625" style="2" customWidth="1"/>
  </cols>
  <sheetData>
    <row r="2" spans="1:20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1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7" t="s">
        <v>8</v>
      </c>
      <c r="K4" s="7" t="s">
        <v>9</v>
      </c>
      <c r="L4" s="7"/>
      <c r="M4" s="17" t="s">
        <v>10</v>
      </c>
      <c r="N4" s="18"/>
      <c r="O4" s="18"/>
      <c r="P4" s="18"/>
      <c r="Q4" s="18"/>
      <c r="R4" s="18"/>
      <c r="S4" s="18"/>
      <c r="T4" s="20"/>
    </row>
    <row r="5" spans="1:22" s="1" customFormat="1" ht="60" customHeight="1">
      <c r="A5" s="8"/>
      <c r="B5" s="8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12</v>
      </c>
      <c r="J5" s="9" t="s">
        <v>12</v>
      </c>
      <c r="K5" s="9" t="s">
        <v>13</v>
      </c>
      <c r="L5" s="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8</v>
      </c>
      <c r="T5" s="19" t="s">
        <v>21</v>
      </c>
      <c r="V5" s="21"/>
    </row>
    <row r="6" spans="1:20" s="1" customFormat="1" ht="30" customHeight="1">
      <c r="A6" s="10">
        <v>1</v>
      </c>
      <c r="B6" s="9" t="s">
        <v>22</v>
      </c>
      <c r="C6" s="11">
        <v>3</v>
      </c>
      <c r="D6" s="11">
        <v>8</v>
      </c>
      <c r="E6" s="11"/>
      <c r="F6" s="11"/>
      <c r="G6" s="12"/>
      <c r="H6" s="12"/>
      <c r="I6" s="11"/>
      <c r="J6" s="11"/>
      <c r="K6" s="11">
        <f aca="true" t="shared" si="0" ref="K6:K12">C6+E6+G6+I6</f>
        <v>3</v>
      </c>
      <c r="L6" s="11">
        <f aca="true" t="shared" si="1" ref="L6:L12">D6+F6+H6</f>
        <v>8</v>
      </c>
      <c r="M6" s="11">
        <v>43492</v>
      </c>
      <c r="N6" s="11">
        <v>440</v>
      </c>
      <c r="O6" s="11">
        <v>18400</v>
      </c>
      <c r="P6" s="11">
        <v>16214</v>
      </c>
      <c r="Q6" s="11">
        <v>0</v>
      </c>
      <c r="R6" s="22"/>
      <c r="S6" s="23"/>
      <c r="T6" s="11">
        <f>SUM(M6:S6)</f>
        <v>78546</v>
      </c>
    </row>
    <row r="7" spans="1:21" s="1" customFormat="1" ht="30" customHeight="1">
      <c r="A7" s="10">
        <v>2</v>
      </c>
      <c r="B7" s="9" t="s">
        <v>23</v>
      </c>
      <c r="C7" s="13">
        <v>46</v>
      </c>
      <c r="D7" s="13">
        <v>102</v>
      </c>
      <c r="E7" s="13">
        <v>6</v>
      </c>
      <c r="F7" s="13">
        <v>18</v>
      </c>
      <c r="G7" s="12">
        <v>9</v>
      </c>
      <c r="H7" s="12">
        <v>18</v>
      </c>
      <c r="I7" s="11"/>
      <c r="J7" s="11">
        <v>14</v>
      </c>
      <c r="K7" s="11">
        <f t="shared" si="0"/>
        <v>61</v>
      </c>
      <c r="L7" s="11">
        <f>D7+F7+H7+3</f>
        <v>141</v>
      </c>
      <c r="M7" s="11">
        <v>725474</v>
      </c>
      <c r="N7" s="11">
        <v>6580</v>
      </c>
      <c r="O7" s="11">
        <v>265600</v>
      </c>
      <c r="P7" s="11">
        <v>222358</v>
      </c>
      <c r="Q7" s="11">
        <v>117250</v>
      </c>
      <c r="R7" s="22"/>
      <c r="S7" s="24">
        <f>99474+17248</f>
        <v>116722</v>
      </c>
      <c r="T7" s="11">
        <f aca="true" t="shared" si="2" ref="T7:T12">SUM(M7:S7)</f>
        <v>1453984</v>
      </c>
      <c r="U7" s="21"/>
    </row>
    <row r="8" spans="1:20" s="1" customFormat="1" ht="30" customHeight="1">
      <c r="A8" s="10">
        <v>3</v>
      </c>
      <c r="B8" s="9" t="s">
        <v>24</v>
      </c>
      <c r="C8" s="11">
        <v>38</v>
      </c>
      <c r="D8" s="11">
        <v>76</v>
      </c>
      <c r="E8" s="11">
        <v>3</v>
      </c>
      <c r="F8" s="11">
        <v>9</v>
      </c>
      <c r="G8" s="12">
        <v>5</v>
      </c>
      <c r="H8" s="12">
        <v>11</v>
      </c>
      <c r="I8" s="11"/>
      <c r="J8" s="11">
        <v>15</v>
      </c>
      <c r="K8" s="11">
        <f t="shared" si="0"/>
        <v>46</v>
      </c>
      <c r="L8" s="11">
        <f t="shared" si="1"/>
        <v>96</v>
      </c>
      <c r="M8" s="11">
        <v>546464</v>
      </c>
      <c r="N8" s="11">
        <v>5680</v>
      </c>
      <c r="O8" s="11">
        <v>235400</v>
      </c>
      <c r="P8" s="11">
        <v>195500</v>
      </c>
      <c r="Q8" s="11">
        <v>70000</v>
      </c>
      <c r="R8" s="22"/>
      <c r="S8" s="24">
        <f>73001+11608</f>
        <v>84609</v>
      </c>
      <c r="T8" s="11">
        <f t="shared" si="2"/>
        <v>1137653</v>
      </c>
    </row>
    <row r="9" spans="1:20" s="1" customFormat="1" ht="30" customHeight="1">
      <c r="A9" s="10">
        <v>4</v>
      </c>
      <c r="B9" s="9" t="s">
        <v>25</v>
      </c>
      <c r="C9" s="11">
        <v>4</v>
      </c>
      <c r="D9" s="11">
        <v>7</v>
      </c>
      <c r="E9" s="11">
        <v>1</v>
      </c>
      <c r="F9" s="11">
        <v>4</v>
      </c>
      <c r="G9" s="12"/>
      <c r="H9" s="12"/>
      <c r="I9" s="11"/>
      <c r="J9" s="11">
        <v>1</v>
      </c>
      <c r="K9" s="11">
        <f t="shared" si="0"/>
        <v>5</v>
      </c>
      <c r="L9" s="11">
        <f t="shared" si="1"/>
        <v>11</v>
      </c>
      <c r="M9" s="11">
        <v>61760</v>
      </c>
      <c r="N9" s="11">
        <v>640</v>
      </c>
      <c r="O9" s="11">
        <v>30400</v>
      </c>
      <c r="P9" s="11">
        <v>20000</v>
      </c>
      <c r="Q9" s="11">
        <v>0</v>
      </c>
      <c r="R9" s="22"/>
      <c r="S9" s="24">
        <f>1173+129</f>
        <v>1302</v>
      </c>
      <c r="T9" s="11">
        <f t="shared" si="2"/>
        <v>114102</v>
      </c>
    </row>
    <row r="10" spans="1:20" s="1" customFormat="1" ht="30" customHeight="1">
      <c r="A10" s="10">
        <v>5</v>
      </c>
      <c r="B10" s="9" t="s">
        <v>26</v>
      </c>
      <c r="C10" s="11">
        <v>3</v>
      </c>
      <c r="D10" s="11">
        <v>6</v>
      </c>
      <c r="E10" s="11"/>
      <c r="F10" s="11"/>
      <c r="G10" s="12"/>
      <c r="H10" s="12"/>
      <c r="I10" s="11"/>
      <c r="J10" s="11"/>
      <c r="K10" s="11">
        <f t="shared" si="0"/>
        <v>3</v>
      </c>
      <c r="L10" s="11">
        <f t="shared" si="1"/>
        <v>6</v>
      </c>
      <c r="M10" s="11">
        <v>54096</v>
      </c>
      <c r="N10" s="11">
        <v>480</v>
      </c>
      <c r="O10" s="11">
        <v>19200</v>
      </c>
      <c r="P10" s="11">
        <v>9000</v>
      </c>
      <c r="Q10" s="11">
        <v>0</v>
      </c>
      <c r="R10" s="22"/>
      <c r="S10" s="24"/>
      <c r="T10" s="11">
        <f t="shared" si="2"/>
        <v>82776</v>
      </c>
    </row>
    <row r="11" spans="1:20" s="1" customFormat="1" ht="30" customHeight="1">
      <c r="A11" s="10">
        <v>6</v>
      </c>
      <c r="B11" s="9" t="s">
        <v>27</v>
      </c>
      <c r="C11" s="11">
        <v>7</v>
      </c>
      <c r="D11" s="11">
        <v>11</v>
      </c>
      <c r="E11" s="11">
        <v>1</v>
      </c>
      <c r="F11" s="11">
        <v>2</v>
      </c>
      <c r="G11" s="12"/>
      <c r="H11" s="12"/>
      <c r="I11" s="11">
        <v>2</v>
      </c>
      <c r="J11" s="11"/>
      <c r="K11" s="11">
        <f t="shared" si="0"/>
        <v>10</v>
      </c>
      <c r="L11" s="11">
        <f>D11+F11+H11+I11</f>
        <v>15</v>
      </c>
      <c r="M11" s="11">
        <v>99060</v>
      </c>
      <c r="N11" s="11">
        <v>1240</v>
      </c>
      <c r="O11" s="11">
        <v>44000</v>
      </c>
      <c r="P11" s="11">
        <v>34750</v>
      </c>
      <c r="Q11" s="11">
        <v>0</v>
      </c>
      <c r="R11" s="11">
        <v>32000</v>
      </c>
      <c r="S11" s="11"/>
      <c r="T11" s="11">
        <f t="shared" si="2"/>
        <v>211050</v>
      </c>
    </row>
    <row r="12" spans="1:20" s="1" customFormat="1" ht="30" customHeight="1">
      <c r="A12" s="14" t="s">
        <v>28</v>
      </c>
      <c r="B12" s="15"/>
      <c r="C12" s="16">
        <f aca="true" t="shared" si="3" ref="C12:J12">SUM(C6:C11)</f>
        <v>101</v>
      </c>
      <c r="D12" s="16">
        <f t="shared" si="3"/>
        <v>210</v>
      </c>
      <c r="E12" s="11">
        <f t="shared" si="3"/>
        <v>11</v>
      </c>
      <c r="F12" s="11">
        <f t="shared" si="3"/>
        <v>33</v>
      </c>
      <c r="G12" s="11">
        <f t="shared" si="3"/>
        <v>14</v>
      </c>
      <c r="H12" s="11">
        <f t="shared" si="3"/>
        <v>29</v>
      </c>
      <c r="I12" s="11">
        <f t="shared" si="3"/>
        <v>2</v>
      </c>
      <c r="J12" s="11">
        <f t="shared" si="3"/>
        <v>30</v>
      </c>
      <c r="K12" s="11">
        <f t="shared" si="0"/>
        <v>128</v>
      </c>
      <c r="L12" s="11">
        <f>D12+F12+H12+I12+3</f>
        <v>277</v>
      </c>
      <c r="M12" s="11">
        <f aca="true" t="shared" si="4" ref="M12:S12">SUM(M6:M11)</f>
        <v>1530346</v>
      </c>
      <c r="N12" s="11">
        <f t="shared" si="4"/>
        <v>15060</v>
      </c>
      <c r="O12" s="11">
        <f t="shared" si="4"/>
        <v>613000</v>
      </c>
      <c r="P12" s="11">
        <f t="shared" si="4"/>
        <v>497822</v>
      </c>
      <c r="Q12" s="11">
        <f t="shared" si="4"/>
        <v>187250</v>
      </c>
      <c r="R12" s="11">
        <f t="shared" si="4"/>
        <v>32000</v>
      </c>
      <c r="S12" s="11">
        <f>SUM(S7:S11)</f>
        <v>202633</v>
      </c>
      <c r="T12" s="11">
        <f>SUM(M12:S12)</f>
        <v>3078111</v>
      </c>
    </row>
    <row r="13" spans="10:19" ht="14.25">
      <c r="J13" s="2"/>
      <c r="S13" s="2"/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2020-09-07T01:36:18Z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