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<sst xmlns="http://schemas.openxmlformats.org/spreadsheetml/2006/main" count="716" uniqueCount="275">
  <si>
    <t>龙华区2019年12月份居民享受困难群众综合救助待遇名册（低保）</t>
  </si>
  <si>
    <t>制表单位：深圳市龙华区民政局</t>
  </si>
  <si>
    <t>单位：人、元</t>
  </si>
  <si>
    <t>统计日期： 2019年12月9日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</si>
  <si>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</si>
  <si>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</si>
  <si>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</si>
  <si>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</si>
  <si>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</si>
  <si>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</si>
  <si>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</si>
  <si>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</si>
  <si>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</si>
  <si>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</si>
  <si>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</si>
  <si>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</si>
  <si>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</si>
  <si>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</si>
  <si>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</si>
  <si>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</si>
  <si>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</si>
  <si>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</si>
  <si>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</si>
  <si>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</si>
  <si>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</si>
  <si>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</si>
  <si>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</si>
  <si>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</si>
  <si>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</si>
  <si>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</si>
  <si>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</si>
  <si>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</si>
  <si>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松元厦</t>
  </si>
  <si>
    <t>福兴围</t>
  </si>
  <si>
    <t>廖玉香</t>
  </si>
  <si>
    <t>女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</si>
  <si>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</si>
  <si>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观湖小计</t>
  </si>
  <si>
    <t>-</t>
  </si>
  <si>
    <t>民治</t>
  </si>
  <si>
    <t>民新</t>
  </si>
  <si>
    <t>橫岭</t>
  </si>
  <si>
    <t>李香梅</t>
  </si>
  <si>
    <t>510020002</t>
  </si>
  <si>
    <t>续期申请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</si>
  <si>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</si>
  <si>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司汝和</t>
  </si>
  <si>
    <t>510020003</t>
  </si>
  <si>
    <t>横岭</t>
  </si>
  <si>
    <t>陈新彪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</si>
  <si>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</si>
  <si>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龙塘</t>
  </si>
  <si>
    <t>曹巧明</t>
  </si>
  <si>
    <t>初次申请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</si>
  <si>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</si>
  <si>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新牛</t>
  </si>
  <si>
    <t>丰润</t>
  </si>
  <si>
    <t>郭建纯</t>
  </si>
  <si>
    <t/>
  </si>
  <si>
    <t>李爱民</t>
  </si>
  <si>
    <t>510050003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</si>
  <si>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</si>
  <si>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2015-01-27</t>
  </si>
  <si>
    <t>黄国坤</t>
  </si>
  <si>
    <t>510050004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</si>
  <si>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</si>
  <si>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</si>
  <si>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</si>
  <si>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</si>
  <si>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</si>
  <si>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</si>
  <si>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</si>
  <si>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</si>
  <si>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</si>
  <si>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</si>
  <si>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</si>
  <si>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</si>
  <si>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</si>
  <si>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</si>
  <si>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</si>
  <si>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</si>
  <si>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</si>
  <si>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</si>
  <si>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民强</t>
  </si>
  <si>
    <t>华民</t>
  </si>
  <si>
    <t>曾艳君</t>
  </si>
  <si>
    <t>杨堡钧</t>
  </si>
  <si>
    <t>大岭</t>
  </si>
  <si>
    <t>黄俊源</t>
  </si>
  <si>
    <t>510080001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</si>
  <si>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</si>
  <si>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</si>
  <si>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</si>
  <si>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北站</t>
  </si>
  <si>
    <t>余果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</si>
  <si>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</si>
  <si>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</si>
  <si>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</si>
  <si>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</si>
  <si>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丁利年</t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</si>
  <si>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</si>
  <si>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</si>
  <si>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</si>
  <si>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</si>
  <si>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</si>
  <si>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</si>
  <si>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</si>
  <si>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</si>
  <si>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</si>
  <si>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陈群</t>
  </si>
  <si>
    <t>退出</t>
  </si>
  <si>
    <t>李英娜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</si>
  <si>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</si>
  <si>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苏瑞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</si>
  <si>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</si>
  <si>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</si>
  <si>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</si>
  <si>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</si>
  <si>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</si>
  <si>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</si>
  <si>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</si>
  <si>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</si>
  <si>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</si>
  <si>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</si>
  <si>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</si>
  <si>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陶赶超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</si>
  <si>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</si>
  <si>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蔡仕惠</t>
  </si>
  <si>
    <t>民治小计</t>
  </si>
  <si>
    <t>龙华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</si>
  <si>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</si>
  <si>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</si>
  <si>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</si>
  <si>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</si>
  <si>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</si>
  <si>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</si>
  <si>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</si>
  <si>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</si>
  <si>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黄敏峰</t>
  </si>
  <si>
    <t>509010017</t>
  </si>
  <si>
    <t>陈瑞雁</t>
  </si>
  <si>
    <t>509010018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</si>
  <si>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</si>
  <si>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2014-12-31</t>
  </si>
  <si>
    <t>陈远芬</t>
  </si>
  <si>
    <t>509010019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</si>
  <si>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</si>
  <si>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景龙</t>
  </si>
  <si>
    <t>景华</t>
  </si>
  <si>
    <t>邱丽英</t>
  </si>
  <si>
    <t>509020007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</si>
  <si>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</si>
  <si>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翁惠芳</t>
  </si>
  <si>
    <t>509020009</t>
  </si>
  <si>
    <t>退保再续</t>
  </si>
  <si>
    <t>刘建祥</t>
  </si>
  <si>
    <t>蓝幼玲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</si>
  <si>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</si>
  <si>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</si>
  <si>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王亚辉</t>
  </si>
  <si>
    <t>三联</t>
  </si>
  <si>
    <t>弓村</t>
  </si>
  <si>
    <t>黄秉良</t>
  </si>
  <si>
    <t>509030001</t>
  </si>
  <si>
    <t>杨高隆</t>
  </si>
  <si>
    <t>509030006</t>
  </si>
  <si>
    <t>山咀头</t>
  </si>
  <si>
    <t>陈丽枚</t>
  </si>
  <si>
    <t>509030005</t>
  </si>
  <si>
    <t>狮头岭</t>
  </si>
  <si>
    <t>2015-02-12</t>
  </si>
  <si>
    <t>李小芬</t>
  </si>
  <si>
    <t>509030008</t>
  </si>
  <si>
    <t>黄小英</t>
  </si>
  <si>
    <t>509030009</t>
  </si>
  <si>
    <t>陈桂花</t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</si>
  <si>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</si>
  <si>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</si>
  <si>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张芬</t>
  </si>
  <si>
    <t>华联</t>
  </si>
  <si>
    <t>牛地埔</t>
  </si>
  <si>
    <t>赖彪</t>
  </si>
  <si>
    <t>509040003</t>
  </si>
  <si>
    <t>富康</t>
  </si>
  <si>
    <t>王有</t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</si>
  <si>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</si>
  <si>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</si>
  <si>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松和</t>
  </si>
  <si>
    <t>下油松</t>
  </si>
  <si>
    <t>周俊光</t>
  </si>
  <si>
    <t>卢家豪</t>
  </si>
  <si>
    <t>509050003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</si>
  <si>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</si>
  <si>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侯耀林</t>
  </si>
  <si>
    <t>509050005</t>
  </si>
  <si>
    <t>2015-03-09</t>
  </si>
  <si>
    <t>肖荣</t>
  </si>
  <si>
    <t>509050006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</si>
  <si>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</si>
  <si>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马宁强</t>
  </si>
  <si>
    <t>509050008</t>
  </si>
  <si>
    <t>罗一翀</t>
  </si>
  <si>
    <t>509050009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</si>
  <si>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</si>
  <si>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</si>
  <si>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</si>
  <si>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卢志忠</t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</si>
  <si>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</si>
  <si>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</si>
  <si>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</si>
  <si>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</si>
  <si>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</si>
  <si>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</si>
  <si>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</si>
  <si>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</si>
  <si>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</si>
  <si>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</si>
  <si>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</si>
  <si>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</si>
  <si>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</si>
  <si>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</si>
  <si>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</si>
  <si>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</si>
  <si>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</si>
  <si>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</si>
  <si>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</si>
  <si>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</si>
  <si>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</si>
  <si>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</si>
  <si>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</si>
  <si>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</si>
  <si>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</si>
  <si>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507140003</t>
  </si>
  <si>
    <t>四和</t>
  </si>
  <si>
    <t>李福祥</t>
  </si>
  <si>
    <t>507140013</t>
  </si>
  <si>
    <t>福民</t>
  </si>
  <si>
    <t>丹湖</t>
  </si>
  <si>
    <t>唐立强</t>
  </si>
  <si>
    <t>509050007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</si>
  <si>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</si>
  <si>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</si>
  <si>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</si>
  <si>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</si>
  <si>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</si>
  <si>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</si>
  <si>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</si>
  <si>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</si>
  <si>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</si>
  <si>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</si>
  <si>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</si>
  <si>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</si>
  <si>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</si>
  <si>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翠澜</t>
  </si>
  <si>
    <t>叶玉皇</t>
  </si>
  <si>
    <t>507010004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</si>
  <si>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 xml:space="preserve">2019-11   </t>
    </r>
  </si>
  <si>
    <t>桂澜</t>
  </si>
  <si>
    <t>陈小娟</t>
  </si>
  <si>
    <t>507010005</t>
  </si>
  <si>
    <t>卢荫良</t>
  </si>
  <si>
    <t>507010008</t>
  </si>
  <si>
    <t>杨秀清</t>
  </si>
  <si>
    <t>507010013</t>
  </si>
  <si>
    <t>2015-01-16</t>
  </si>
  <si>
    <t>李吉星</t>
  </si>
  <si>
    <t>507010015</t>
  </si>
  <si>
    <t>钟志诚</t>
  </si>
  <si>
    <t>507010016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</si>
  <si>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</si>
  <si>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</si>
  <si>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</si>
  <si>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</si>
  <si>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观澜小计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</si>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</sst>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1"/>
      <color rgb="FF00B0F0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3" fillId="2" borderId="0" xfId="49" applyFont="1" applyFill="1">
      <alignment vertical="center"/>
    </xf>
    <xf numFmtId="0" fontId="3" fillId="0" borderId="0" xfId="49" applyFont="1">
      <alignment vertical="center"/>
    </xf>
    <xf numFmtId="0" fontId="1" fillId="2" borderId="0" xfId="49" applyFont="1" applyFill="1">
      <alignment vertical="center"/>
    </xf>
    <xf numFmtId="0" fontId="4" fillId="0" borderId="0" xfId="49" applyFont="1">
      <alignment vertical="center"/>
    </xf>
    <xf numFmtId="0" fontId="4" fillId="0" borderId="0" xfId="49" applyFont="1" applyFill="1">
      <alignment vertical="center"/>
    </xf>
    <xf numFmtId="0" fontId="5" fillId="0" borderId="0" xfId="0" applyFont="1">
      <alignment vertical="center"/>
    </xf>
    <xf numFmtId="0" fontId="3" fillId="3" borderId="0" xfId="49" applyFont="1" applyFill="1">
      <alignment vertical="center"/>
    </xf>
    <xf numFmtId="0" fontId="1" fillId="4" borderId="0" xfId="49" applyFont="1" applyFill="1">
      <alignment vertical="center"/>
    </xf>
    <xf numFmtId="0" fontId="6" fillId="0" borderId="0" xfId="49" applyFont="1">
      <alignment vertical="center"/>
    </xf>
    <xf numFmtId="0" fontId="7" fillId="0" borderId="0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8" fillId="0" borderId="3" xfId="49" applyNumberFormat="1" applyFont="1" applyFill="1" applyBorder="1" applyAlignment="1" applyProtection="1">
      <alignment horizontal="left"/>
      <protection locked="0"/>
    </xf>
    <xf numFmtId="0" fontId="8" fillId="0" borderId="3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8" fillId="0" borderId="3" xfId="49" applyNumberFormat="1" applyFont="1" applyFill="1" applyBorder="1" applyAlignment="1" applyProtection="1">
      <alignment horizontal="center"/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8" fillId="0" borderId="3" xfId="49" applyNumberFormat="1" applyFont="1" applyFill="1" applyBorder="1" applyAlignment="1" applyProtection="1">
      <alignment horizontal="left"/>
      <protection locked="0"/>
    </xf>
    <xf numFmtId="0" fontId="8" fillId="0" borderId="3" xfId="49" applyNumberFormat="1" applyFont="1" applyFill="1" applyBorder="1" applyAlignment="1" applyProtection="1">
      <alignment horizontal="left"/>
      <protection locked="0"/>
    </xf>
    <xf numFmtId="0" fontId="8" fillId="0" borderId="3" xfId="49" applyNumberFormat="1" applyFont="1" applyFill="1" applyBorder="1" applyAlignment="1" applyProtection="1">
      <protection locked="0"/>
    </xf>
    <xf numFmtId="0" fontId="2" fillId="0" borderId="3" xfId="49" applyFont="1" applyFill="1" applyBorder="1" applyAlignment="1">
      <alignment horizontal="left" vertical="center" wrapText="1"/>
    </xf>
    <xf numFmtId="0" fontId="2" fillId="0" borderId="3" xfId="49" applyNumberFormat="1" applyFont="1" applyFill="1" applyBorder="1" applyAlignment="1" applyProtection="1">
      <alignment horizontal="left" vertical="center"/>
      <protection locked="0"/>
    </xf>
    <xf numFmtId="0" fontId="2" fillId="0" borderId="1" xfId="49" applyFont="1" applyFill="1" applyBorder="1" applyAlignment="1">
      <alignment horizontal="right" vertical="center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8" fillId="0" borderId="3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98"/>
  <sheetViews>
    <sheetView tabSelected="1" workbookViewId="0">
      <selection activeCell="I13" sqref="A1:T98"/>
    </sheetView>
  </sheetViews>
  <sheetFormatPr defaultColWidth="9" defaultRowHeight="14.25"/>
  <cols>
    <col min="1" max="1" width="4" style="13" customWidth="1"/>
    <col min="2" max="2" width="4.5" style="13" customWidth="1"/>
    <col min="3" max="3" width="5.25" style="13" customWidth="1"/>
    <col min="4" max="4" width="6.375" style="13" customWidth="1"/>
    <col min="5" max="5" width="9.875" style="13" customWidth="1"/>
    <col min="6" max="6" width="7.75" style="13" customWidth="1"/>
    <col min="7" max="7" width="4.375" style="13" customWidth="1"/>
    <col min="8" max="8" width="10.625" style="13" customWidth="1"/>
    <col min="9" max="9" width="7.375" style="13" customWidth="1"/>
    <col min="10" max="10" width="4.625" style="13" customWidth="1"/>
    <col min="11" max="11" width="5.625" style="13" customWidth="1"/>
    <col min="12" max="12" width="7.125" style="13" customWidth="1"/>
    <col min="13" max="19" width="5.875" style="13" customWidth="1"/>
    <col min="20" max="20" width="14.375" style="13" customWidth="1"/>
    <col min="21" max="248" width="9" style="13"/>
    <col min="249" max="249" width="5.25" style="13" customWidth="1"/>
    <col min="250" max="251" width="6.625" style="13" customWidth="1"/>
    <col min="252" max="252" width="6.875" style="13" customWidth="1"/>
    <col min="253" max="253" width="9.875" style="13" customWidth="1"/>
    <col min="254" max="254" width="7.75" style="13" customWidth="1"/>
    <col min="255" max="255" width="4.375" style="13" customWidth="1"/>
    <col min="256" max="256" width="19.25" style="13" customWidth="1"/>
    <col min="257" max="257" width="10.625" style="13" customWidth="1"/>
    <col min="258" max="258" width="7.375" style="13" customWidth="1"/>
    <col min="259" max="259" width="4.625" style="13" customWidth="1"/>
    <col min="260" max="260" width="5.625" style="13" customWidth="1"/>
    <col min="261" max="261" width="7.125" style="13" customWidth="1"/>
    <col min="262" max="268" width="5.875" style="13" customWidth="1"/>
    <col min="269" max="269" width="14.375" style="13" customWidth="1"/>
    <col min="270" max="270" width="11.5" style="13" customWidth="1"/>
    <col min="271" max="271" width="12.75" style="13" customWidth="1"/>
    <col min="272" max="504" width="9" style="13"/>
    <col min="505" max="505" width="5.25" style="13" customWidth="1"/>
    <col min="506" max="507" width="6.625" style="13" customWidth="1"/>
    <col min="508" max="508" width="6.875" style="13" customWidth="1"/>
    <col min="509" max="509" width="9.875" style="13" customWidth="1"/>
    <col min="510" max="510" width="7.75" style="13" customWidth="1"/>
    <col min="511" max="511" width="4.375" style="13" customWidth="1"/>
    <col min="512" max="512" width="19.25" style="13" customWidth="1"/>
    <col min="513" max="513" width="10.625" style="13" customWidth="1"/>
    <col min="514" max="514" width="7.375" style="13" customWidth="1"/>
    <col min="515" max="515" width="4.625" style="13" customWidth="1"/>
    <col min="516" max="516" width="5.625" style="13" customWidth="1"/>
    <col min="517" max="517" width="7.125" style="13" customWidth="1"/>
    <col min="518" max="524" width="5.875" style="13" customWidth="1"/>
    <col min="525" max="525" width="14.375" style="13" customWidth="1"/>
    <col min="526" max="526" width="11.5" style="13" customWidth="1"/>
    <col min="527" max="527" width="12.75" style="13" customWidth="1"/>
    <col min="528" max="760" width="9" style="13"/>
    <col min="761" max="761" width="5.25" style="13" customWidth="1"/>
    <col min="762" max="763" width="6.625" style="13" customWidth="1"/>
    <col min="764" max="764" width="6.875" style="13" customWidth="1"/>
    <col min="765" max="765" width="9.875" style="13" customWidth="1"/>
    <col min="766" max="766" width="7.75" style="13" customWidth="1"/>
    <col min="767" max="767" width="4.375" style="13" customWidth="1"/>
    <col min="768" max="768" width="19.25" style="13" customWidth="1"/>
    <col min="769" max="769" width="10.625" style="13" customWidth="1"/>
    <col min="770" max="770" width="7.375" style="13" customWidth="1"/>
    <col min="771" max="771" width="4.625" style="13" customWidth="1"/>
    <col min="772" max="772" width="5.625" style="13" customWidth="1"/>
    <col min="773" max="773" width="7.125" style="13" customWidth="1"/>
    <col min="774" max="780" width="5.875" style="13" customWidth="1"/>
    <col min="781" max="781" width="14.375" style="13" customWidth="1"/>
    <col min="782" max="782" width="11.5" style="13" customWidth="1"/>
    <col min="783" max="783" width="12.75" style="13" customWidth="1"/>
    <col min="784" max="1016" width="9" style="13"/>
    <col min="1017" max="1017" width="5.25" style="13" customWidth="1"/>
    <col min="1018" max="1019" width="6.625" style="13" customWidth="1"/>
    <col min="1020" max="1020" width="6.875" style="13" customWidth="1"/>
    <col min="1021" max="1021" width="9.875" style="13" customWidth="1"/>
    <col min="1022" max="1022" width="7.75" style="13" customWidth="1"/>
    <col min="1023" max="1023" width="4.375" style="13" customWidth="1"/>
    <col min="1024" max="1024" width="19.25" style="13" customWidth="1"/>
    <col min="1025" max="1025" width="10.625" style="13" customWidth="1"/>
    <col min="1026" max="1026" width="7.375" style="13" customWidth="1"/>
    <col min="1027" max="1027" width="4.625" style="13" customWidth="1"/>
    <col min="1028" max="1028" width="5.625" style="13" customWidth="1"/>
    <col min="1029" max="1029" width="7.125" style="13" customWidth="1"/>
    <col min="1030" max="1036" width="5.875" style="13" customWidth="1"/>
    <col min="1037" max="1037" width="14.375" style="13" customWidth="1"/>
    <col min="1038" max="1038" width="11.5" style="13" customWidth="1"/>
    <col min="1039" max="1039" width="12.75" style="13" customWidth="1"/>
    <col min="1040" max="1272" width="9" style="13"/>
    <col min="1273" max="1273" width="5.25" style="13" customWidth="1"/>
    <col min="1274" max="1275" width="6.625" style="13" customWidth="1"/>
    <col min="1276" max="1276" width="6.875" style="13" customWidth="1"/>
    <col min="1277" max="1277" width="9.875" style="13" customWidth="1"/>
    <col min="1278" max="1278" width="7.75" style="13" customWidth="1"/>
    <col min="1279" max="1279" width="4.375" style="13" customWidth="1"/>
    <col min="1280" max="1280" width="19.25" style="13" customWidth="1"/>
    <col min="1281" max="1281" width="10.625" style="13" customWidth="1"/>
    <col min="1282" max="1282" width="7.375" style="13" customWidth="1"/>
    <col min="1283" max="1283" width="4.625" style="13" customWidth="1"/>
    <col min="1284" max="1284" width="5.625" style="13" customWidth="1"/>
    <col min="1285" max="1285" width="7.125" style="13" customWidth="1"/>
    <col min="1286" max="1292" width="5.875" style="13" customWidth="1"/>
    <col min="1293" max="1293" width="14.375" style="13" customWidth="1"/>
    <col min="1294" max="1294" width="11.5" style="13" customWidth="1"/>
    <col min="1295" max="1295" width="12.75" style="13" customWidth="1"/>
    <col min="1296" max="1528" width="9" style="13"/>
    <col min="1529" max="1529" width="5.25" style="13" customWidth="1"/>
    <col min="1530" max="1531" width="6.625" style="13" customWidth="1"/>
    <col min="1532" max="1532" width="6.875" style="13" customWidth="1"/>
    <col min="1533" max="1533" width="9.875" style="13" customWidth="1"/>
    <col min="1534" max="1534" width="7.75" style="13" customWidth="1"/>
    <col min="1535" max="1535" width="4.375" style="13" customWidth="1"/>
    <col min="1536" max="1536" width="19.25" style="13" customWidth="1"/>
    <col min="1537" max="1537" width="10.625" style="13" customWidth="1"/>
    <col min="1538" max="1538" width="7.375" style="13" customWidth="1"/>
    <col min="1539" max="1539" width="4.625" style="13" customWidth="1"/>
    <col min="1540" max="1540" width="5.625" style="13" customWidth="1"/>
    <col min="1541" max="1541" width="7.125" style="13" customWidth="1"/>
    <col min="1542" max="1548" width="5.875" style="13" customWidth="1"/>
    <col min="1549" max="1549" width="14.375" style="13" customWidth="1"/>
    <col min="1550" max="1550" width="11.5" style="13" customWidth="1"/>
    <col min="1551" max="1551" width="12.75" style="13" customWidth="1"/>
    <col min="1552" max="1784" width="9" style="13"/>
    <col min="1785" max="1785" width="5.25" style="13" customWidth="1"/>
    <col min="1786" max="1787" width="6.625" style="13" customWidth="1"/>
    <col min="1788" max="1788" width="6.875" style="13" customWidth="1"/>
    <col min="1789" max="1789" width="9.875" style="13" customWidth="1"/>
    <col min="1790" max="1790" width="7.75" style="13" customWidth="1"/>
    <col min="1791" max="1791" width="4.375" style="13" customWidth="1"/>
    <col min="1792" max="1792" width="19.25" style="13" customWidth="1"/>
    <col min="1793" max="1793" width="10.625" style="13" customWidth="1"/>
    <col min="1794" max="1794" width="7.375" style="13" customWidth="1"/>
    <col min="1795" max="1795" width="4.625" style="13" customWidth="1"/>
    <col min="1796" max="1796" width="5.625" style="13" customWidth="1"/>
    <col min="1797" max="1797" width="7.125" style="13" customWidth="1"/>
    <col min="1798" max="1804" width="5.875" style="13" customWidth="1"/>
    <col min="1805" max="1805" width="14.375" style="13" customWidth="1"/>
    <col min="1806" max="1806" width="11.5" style="13" customWidth="1"/>
    <col min="1807" max="1807" width="12.75" style="13" customWidth="1"/>
    <col min="1808" max="2040" width="9" style="13"/>
    <col min="2041" max="2041" width="5.25" style="13" customWidth="1"/>
    <col min="2042" max="2043" width="6.625" style="13" customWidth="1"/>
    <col min="2044" max="2044" width="6.875" style="13" customWidth="1"/>
    <col min="2045" max="2045" width="9.875" style="13" customWidth="1"/>
    <col min="2046" max="2046" width="7.75" style="13" customWidth="1"/>
    <col min="2047" max="2047" width="4.375" style="13" customWidth="1"/>
    <col min="2048" max="2048" width="19.25" style="13" customWidth="1"/>
    <col min="2049" max="2049" width="10.625" style="13" customWidth="1"/>
    <col min="2050" max="2050" width="7.375" style="13" customWidth="1"/>
    <col min="2051" max="2051" width="4.625" style="13" customWidth="1"/>
    <col min="2052" max="2052" width="5.625" style="13" customWidth="1"/>
    <col min="2053" max="2053" width="7.125" style="13" customWidth="1"/>
    <col min="2054" max="2060" width="5.875" style="13" customWidth="1"/>
    <col min="2061" max="2061" width="14.375" style="13" customWidth="1"/>
    <col min="2062" max="2062" width="11.5" style="13" customWidth="1"/>
    <col min="2063" max="2063" width="12.75" style="13" customWidth="1"/>
    <col min="2064" max="2296" width="9" style="13"/>
    <col min="2297" max="2297" width="5.25" style="13" customWidth="1"/>
    <col min="2298" max="2299" width="6.625" style="13" customWidth="1"/>
    <col min="2300" max="2300" width="6.875" style="13" customWidth="1"/>
    <col min="2301" max="2301" width="9.875" style="13" customWidth="1"/>
    <col min="2302" max="2302" width="7.75" style="13" customWidth="1"/>
    <col min="2303" max="2303" width="4.375" style="13" customWidth="1"/>
    <col min="2304" max="2304" width="19.25" style="13" customWidth="1"/>
    <col min="2305" max="2305" width="10.625" style="13" customWidth="1"/>
    <col min="2306" max="2306" width="7.375" style="13" customWidth="1"/>
    <col min="2307" max="2307" width="4.625" style="13" customWidth="1"/>
    <col min="2308" max="2308" width="5.625" style="13" customWidth="1"/>
    <col min="2309" max="2309" width="7.125" style="13" customWidth="1"/>
    <col min="2310" max="2316" width="5.875" style="13" customWidth="1"/>
    <col min="2317" max="2317" width="14.375" style="13" customWidth="1"/>
    <col min="2318" max="2318" width="11.5" style="13" customWidth="1"/>
    <col min="2319" max="2319" width="12.75" style="13" customWidth="1"/>
    <col min="2320" max="2552" width="9" style="13"/>
    <col min="2553" max="2553" width="5.25" style="13" customWidth="1"/>
    <col min="2554" max="2555" width="6.625" style="13" customWidth="1"/>
    <col min="2556" max="2556" width="6.875" style="13" customWidth="1"/>
    <col min="2557" max="2557" width="9.875" style="13" customWidth="1"/>
    <col min="2558" max="2558" width="7.75" style="13" customWidth="1"/>
    <col min="2559" max="2559" width="4.375" style="13" customWidth="1"/>
    <col min="2560" max="2560" width="19.25" style="13" customWidth="1"/>
    <col min="2561" max="2561" width="10.625" style="13" customWidth="1"/>
    <col min="2562" max="2562" width="7.375" style="13" customWidth="1"/>
    <col min="2563" max="2563" width="4.625" style="13" customWidth="1"/>
    <col min="2564" max="2564" width="5.625" style="13" customWidth="1"/>
    <col min="2565" max="2565" width="7.125" style="13" customWidth="1"/>
    <col min="2566" max="2572" width="5.875" style="13" customWidth="1"/>
    <col min="2573" max="2573" width="14.375" style="13" customWidth="1"/>
    <col min="2574" max="2574" width="11.5" style="13" customWidth="1"/>
    <col min="2575" max="2575" width="12.75" style="13" customWidth="1"/>
    <col min="2576" max="2808" width="9" style="13"/>
    <col min="2809" max="2809" width="5.25" style="13" customWidth="1"/>
    <col min="2810" max="2811" width="6.625" style="13" customWidth="1"/>
    <col min="2812" max="2812" width="6.875" style="13" customWidth="1"/>
    <col min="2813" max="2813" width="9.875" style="13" customWidth="1"/>
    <col min="2814" max="2814" width="7.75" style="13" customWidth="1"/>
    <col min="2815" max="2815" width="4.375" style="13" customWidth="1"/>
    <col min="2816" max="2816" width="19.25" style="13" customWidth="1"/>
    <col min="2817" max="2817" width="10.625" style="13" customWidth="1"/>
    <col min="2818" max="2818" width="7.375" style="13" customWidth="1"/>
    <col min="2819" max="2819" width="4.625" style="13" customWidth="1"/>
    <col min="2820" max="2820" width="5.625" style="13" customWidth="1"/>
    <col min="2821" max="2821" width="7.125" style="13" customWidth="1"/>
    <col min="2822" max="2828" width="5.875" style="13" customWidth="1"/>
    <col min="2829" max="2829" width="14.375" style="13" customWidth="1"/>
    <col min="2830" max="2830" width="11.5" style="13" customWidth="1"/>
    <col min="2831" max="2831" width="12.75" style="13" customWidth="1"/>
    <col min="2832" max="3064" width="9" style="13"/>
    <col min="3065" max="3065" width="5.25" style="13" customWidth="1"/>
    <col min="3066" max="3067" width="6.625" style="13" customWidth="1"/>
    <col min="3068" max="3068" width="6.875" style="13" customWidth="1"/>
    <col min="3069" max="3069" width="9.875" style="13" customWidth="1"/>
    <col min="3070" max="3070" width="7.75" style="13" customWidth="1"/>
    <col min="3071" max="3071" width="4.375" style="13" customWidth="1"/>
    <col min="3072" max="3072" width="19.25" style="13" customWidth="1"/>
    <col min="3073" max="3073" width="10.625" style="13" customWidth="1"/>
    <col min="3074" max="3074" width="7.375" style="13" customWidth="1"/>
    <col min="3075" max="3075" width="4.625" style="13" customWidth="1"/>
    <col min="3076" max="3076" width="5.625" style="13" customWidth="1"/>
    <col min="3077" max="3077" width="7.125" style="13" customWidth="1"/>
    <col min="3078" max="3084" width="5.875" style="13" customWidth="1"/>
    <col min="3085" max="3085" width="14.375" style="13" customWidth="1"/>
    <col min="3086" max="3086" width="11.5" style="13" customWidth="1"/>
    <col min="3087" max="3087" width="12.75" style="13" customWidth="1"/>
    <col min="3088" max="3320" width="9" style="13"/>
    <col min="3321" max="3321" width="5.25" style="13" customWidth="1"/>
    <col min="3322" max="3323" width="6.625" style="13" customWidth="1"/>
    <col min="3324" max="3324" width="6.875" style="13" customWidth="1"/>
    <col min="3325" max="3325" width="9.875" style="13" customWidth="1"/>
    <col min="3326" max="3326" width="7.75" style="13" customWidth="1"/>
    <col min="3327" max="3327" width="4.375" style="13" customWidth="1"/>
    <col min="3328" max="3328" width="19.25" style="13" customWidth="1"/>
    <col min="3329" max="3329" width="10.625" style="13" customWidth="1"/>
    <col min="3330" max="3330" width="7.375" style="13" customWidth="1"/>
    <col min="3331" max="3331" width="4.625" style="13" customWidth="1"/>
    <col min="3332" max="3332" width="5.625" style="13" customWidth="1"/>
    <col min="3333" max="3333" width="7.125" style="13" customWidth="1"/>
    <col min="3334" max="3340" width="5.875" style="13" customWidth="1"/>
    <col min="3341" max="3341" width="14.375" style="13" customWidth="1"/>
    <col min="3342" max="3342" width="11.5" style="13" customWidth="1"/>
    <col min="3343" max="3343" width="12.75" style="13" customWidth="1"/>
    <col min="3344" max="3576" width="9" style="13"/>
    <col min="3577" max="3577" width="5.25" style="13" customWidth="1"/>
    <col min="3578" max="3579" width="6.625" style="13" customWidth="1"/>
    <col min="3580" max="3580" width="6.875" style="13" customWidth="1"/>
    <col min="3581" max="3581" width="9.875" style="13" customWidth="1"/>
    <col min="3582" max="3582" width="7.75" style="13" customWidth="1"/>
    <col min="3583" max="3583" width="4.375" style="13" customWidth="1"/>
    <col min="3584" max="3584" width="19.25" style="13" customWidth="1"/>
    <col min="3585" max="3585" width="10.625" style="13" customWidth="1"/>
    <col min="3586" max="3586" width="7.375" style="13" customWidth="1"/>
    <col min="3587" max="3587" width="4.625" style="13" customWidth="1"/>
    <col min="3588" max="3588" width="5.625" style="13" customWidth="1"/>
    <col min="3589" max="3589" width="7.125" style="13" customWidth="1"/>
    <col min="3590" max="3596" width="5.875" style="13" customWidth="1"/>
    <col min="3597" max="3597" width="14.375" style="13" customWidth="1"/>
    <col min="3598" max="3598" width="11.5" style="13" customWidth="1"/>
    <col min="3599" max="3599" width="12.75" style="13" customWidth="1"/>
    <col min="3600" max="3832" width="9" style="13"/>
    <col min="3833" max="3833" width="5.25" style="13" customWidth="1"/>
    <col min="3834" max="3835" width="6.625" style="13" customWidth="1"/>
    <col min="3836" max="3836" width="6.875" style="13" customWidth="1"/>
    <col min="3837" max="3837" width="9.875" style="13" customWidth="1"/>
    <col min="3838" max="3838" width="7.75" style="13" customWidth="1"/>
    <col min="3839" max="3839" width="4.375" style="13" customWidth="1"/>
    <col min="3840" max="3840" width="19.25" style="13" customWidth="1"/>
    <col min="3841" max="3841" width="10.625" style="13" customWidth="1"/>
    <col min="3842" max="3842" width="7.375" style="13" customWidth="1"/>
    <col min="3843" max="3843" width="4.625" style="13" customWidth="1"/>
    <col min="3844" max="3844" width="5.625" style="13" customWidth="1"/>
    <col min="3845" max="3845" width="7.125" style="13" customWidth="1"/>
    <col min="3846" max="3852" width="5.875" style="13" customWidth="1"/>
    <col min="3853" max="3853" width="14.375" style="13" customWidth="1"/>
    <col min="3854" max="3854" width="11.5" style="13" customWidth="1"/>
    <col min="3855" max="3855" width="12.75" style="13" customWidth="1"/>
    <col min="3856" max="4088" width="9" style="13"/>
    <col min="4089" max="4089" width="5.25" style="13" customWidth="1"/>
    <col min="4090" max="4091" width="6.625" style="13" customWidth="1"/>
    <col min="4092" max="4092" width="6.875" style="13" customWidth="1"/>
    <col min="4093" max="4093" width="9.875" style="13" customWidth="1"/>
    <col min="4094" max="4094" width="7.75" style="13" customWidth="1"/>
    <col min="4095" max="4095" width="4.375" style="13" customWidth="1"/>
    <col min="4096" max="4096" width="19.25" style="13" customWidth="1"/>
    <col min="4097" max="4097" width="10.625" style="13" customWidth="1"/>
    <col min="4098" max="4098" width="7.375" style="13" customWidth="1"/>
    <col min="4099" max="4099" width="4.625" style="13" customWidth="1"/>
    <col min="4100" max="4100" width="5.625" style="13" customWidth="1"/>
    <col min="4101" max="4101" width="7.125" style="13" customWidth="1"/>
    <col min="4102" max="4108" width="5.875" style="13" customWidth="1"/>
    <col min="4109" max="4109" width="14.375" style="13" customWidth="1"/>
    <col min="4110" max="4110" width="11.5" style="13" customWidth="1"/>
    <col min="4111" max="4111" width="12.75" style="13" customWidth="1"/>
    <col min="4112" max="4344" width="9" style="13"/>
    <col min="4345" max="4345" width="5.25" style="13" customWidth="1"/>
    <col min="4346" max="4347" width="6.625" style="13" customWidth="1"/>
    <col min="4348" max="4348" width="6.875" style="13" customWidth="1"/>
    <col min="4349" max="4349" width="9.875" style="13" customWidth="1"/>
    <col min="4350" max="4350" width="7.75" style="13" customWidth="1"/>
    <col min="4351" max="4351" width="4.375" style="13" customWidth="1"/>
    <col min="4352" max="4352" width="19.25" style="13" customWidth="1"/>
    <col min="4353" max="4353" width="10.625" style="13" customWidth="1"/>
    <col min="4354" max="4354" width="7.375" style="13" customWidth="1"/>
    <col min="4355" max="4355" width="4.625" style="13" customWidth="1"/>
    <col min="4356" max="4356" width="5.625" style="13" customWidth="1"/>
    <col min="4357" max="4357" width="7.125" style="13" customWidth="1"/>
    <col min="4358" max="4364" width="5.875" style="13" customWidth="1"/>
    <col min="4365" max="4365" width="14.375" style="13" customWidth="1"/>
    <col min="4366" max="4366" width="11.5" style="13" customWidth="1"/>
    <col min="4367" max="4367" width="12.75" style="13" customWidth="1"/>
    <col min="4368" max="4600" width="9" style="13"/>
    <col min="4601" max="4601" width="5.25" style="13" customWidth="1"/>
    <col min="4602" max="4603" width="6.625" style="13" customWidth="1"/>
    <col min="4604" max="4604" width="6.875" style="13" customWidth="1"/>
    <col min="4605" max="4605" width="9.875" style="13" customWidth="1"/>
    <col min="4606" max="4606" width="7.75" style="13" customWidth="1"/>
    <col min="4607" max="4607" width="4.375" style="13" customWidth="1"/>
    <col min="4608" max="4608" width="19.25" style="13" customWidth="1"/>
    <col min="4609" max="4609" width="10.625" style="13" customWidth="1"/>
    <col min="4610" max="4610" width="7.375" style="13" customWidth="1"/>
    <col min="4611" max="4611" width="4.625" style="13" customWidth="1"/>
    <col min="4612" max="4612" width="5.625" style="13" customWidth="1"/>
    <col min="4613" max="4613" width="7.125" style="13" customWidth="1"/>
    <col min="4614" max="4620" width="5.875" style="13" customWidth="1"/>
    <col min="4621" max="4621" width="14.375" style="13" customWidth="1"/>
    <col min="4622" max="4622" width="11.5" style="13" customWidth="1"/>
    <col min="4623" max="4623" width="12.75" style="13" customWidth="1"/>
    <col min="4624" max="4856" width="9" style="13"/>
    <col min="4857" max="4857" width="5.25" style="13" customWidth="1"/>
    <col min="4858" max="4859" width="6.625" style="13" customWidth="1"/>
    <col min="4860" max="4860" width="6.875" style="13" customWidth="1"/>
    <col min="4861" max="4861" width="9.875" style="13" customWidth="1"/>
    <col min="4862" max="4862" width="7.75" style="13" customWidth="1"/>
    <col min="4863" max="4863" width="4.375" style="13" customWidth="1"/>
    <col min="4864" max="4864" width="19.25" style="13" customWidth="1"/>
    <col min="4865" max="4865" width="10.625" style="13" customWidth="1"/>
    <col min="4866" max="4866" width="7.375" style="13" customWidth="1"/>
    <col min="4867" max="4867" width="4.625" style="13" customWidth="1"/>
    <col min="4868" max="4868" width="5.625" style="13" customWidth="1"/>
    <col min="4869" max="4869" width="7.125" style="13" customWidth="1"/>
    <col min="4870" max="4876" width="5.875" style="13" customWidth="1"/>
    <col min="4877" max="4877" width="14.375" style="13" customWidth="1"/>
    <col min="4878" max="4878" width="11.5" style="13" customWidth="1"/>
    <col min="4879" max="4879" width="12.75" style="13" customWidth="1"/>
    <col min="4880" max="5112" width="9" style="13"/>
    <col min="5113" max="5113" width="5.25" style="13" customWidth="1"/>
    <col min="5114" max="5115" width="6.625" style="13" customWidth="1"/>
    <col min="5116" max="5116" width="6.875" style="13" customWidth="1"/>
    <col min="5117" max="5117" width="9.875" style="13" customWidth="1"/>
    <col min="5118" max="5118" width="7.75" style="13" customWidth="1"/>
    <col min="5119" max="5119" width="4.375" style="13" customWidth="1"/>
    <col min="5120" max="5120" width="19.25" style="13" customWidth="1"/>
    <col min="5121" max="5121" width="10.625" style="13" customWidth="1"/>
    <col min="5122" max="5122" width="7.375" style="13" customWidth="1"/>
    <col min="5123" max="5123" width="4.625" style="13" customWidth="1"/>
    <col min="5124" max="5124" width="5.625" style="13" customWidth="1"/>
    <col min="5125" max="5125" width="7.125" style="13" customWidth="1"/>
    <col min="5126" max="5132" width="5.875" style="13" customWidth="1"/>
    <col min="5133" max="5133" width="14.375" style="13" customWidth="1"/>
    <col min="5134" max="5134" width="11.5" style="13" customWidth="1"/>
    <col min="5135" max="5135" width="12.75" style="13" customWidth="1"/>
    <col min="5136" max="5368" width="9" style="13"/>
    <col min="5369" max="5369" width="5.25" style="13" customWidth="1"/>
    <col min="5370" max="5371" width="6.625" style="13" customWidth="1"/>
    <col min="5372" max="5372" width="6.875" style="13" customWidth="1"/>
    <col min="5373" max="5373" width="9.875" style="13" customWidth="1"/>
    <col min="5374" max="5374" width="7.75" style="13" customWidth="1"/>
    <col min="5375" max="5375" width="4.375" style="13" customWidth="1"/>
    <col min="5376" max="5376" width="19.25" style="13" customWidth="1"/>
    <col min="5377" max="5377" width="10.625" style="13" customWidth="1"/>
    <col min="5378" max="5378" width="7.375" style="13" customWidth="1"/>
    <col min="5379" max="5379" width="4.625" style="13" customWidth="1"/>
    <col min="5380" max="5380" width="5.625" style="13" customWidth="1"/>
    <col min="5381" max="5381" width="7.125" style="13" customWidth="1"/>
    <col min="5382" max="5388" width="5.875" style="13" customWidth="1"/>
    <col min="5389" max="5389" width="14.375" style="13" customWidth="1"/>
    <col min="5390" max="5390" width="11.5" style="13" customWidth="1"/>
    <col min="5391" max="5391" width="12.75" style="13" customWidth="1"/>
    <col min="5392" max="5624" width="9" style="13"/>
    <col min="5625" max="5625" width="5.25" style="13" customWidth="1"/>
    <col min="5626" max="5627" width="6.625" style="13" customWidth="1"/>
    <col min="5628" max="5628" width="6.875" style="13" customWidth="1"/>
    <col min="5629" max="5629" width="9.875" style="13" customWidth="1"/>
    <col min="5630" max="5630" width="7.75" style="13" customWidth="1"/>
    <col min="5631" max="5631" width="4.375" style="13" customWidth="1"/>
    <col min="5632" max="5632" width="19.25" style="13" customWidth="1"/>
    <col min="5633" max="5633" width="10.625" style="13" customWidth="1"/>
    <col min="5634" max="5634" width="7.375" style="13" customWidth="1"/>
    <col min="5635" max="5635" width="4.625" style="13" customWidth="1"/>
    <col min="5636" max="5636" width="5.625" style="13" customWidth="1"/>
    <col min="5637" max="5637" width="7.125" style="13" customWidth="1"/>
    <col min="5638" max="5644" width="5.875" style="13" customWidth="1"/>
    <col min="5645" max="5645" width="14.375" style="13" customWidth="1"/>
    <col min="5646" max="5646" width="11.5" style="13" customWidth="1"/>
    <col min="5647" max="5647" width="12.75" style="13" customWidth="1"/>
    <col min="5648" max="5880" width="9" style="13"/>
    <col min="5881" max="5881" width="5.25" style="13" customWidth="1"/>
    <col min="5882" max="5883" width="6.625" style="13" customWidth="1"/>
    <col min="5884" max="5884" width="6.875" style="13" customWidth="1"/>
    <col min="5885" max="5885" width="9.875" style="13" customWidth="1"/>
    <col min="5886" max="5886" width="7.75" style="13" customWidth="1"/>
    <col min="5887" max="5887" width="4.375" style="13" customWidth="1"/>
    <col min="5888" max="5888" width="19.25" style="13" customWidth="1"/>
    <col min="5889" max="5889" width="10.625" style="13" customWidth="1"/>
    <col min="5890" max="5890" width="7.375" style="13" customWidth="1"/>
    <col min="5891" max="5891" width="4.625" style="13" customWidth="1"/>
    <col min="5892" max="5892" width="5.625" style="13" customWidth="1"/>
    <col min="5893" max="5893" width="7.125" style="13" customWidth="1"/>
    <col min="5894" max="5900" width="5.875" style="13" customWidth="1"/>
    <col min="5901" max="5901" width="14.375" style="13" customWidth="1"/>
    <col min="5902" max="5902" width="11.5" style="13" customWidth="1"/>
    <col min="5903" max="5903" width="12.75" style="13" customWidth="1"/>
    <col min="5904" max="6136" width="9" style="13"/>
    <col min="6137" max="6137" width="5.25" style="13" customWidth="1"/>
    <col min="6138" max="6139" width="6.625" style="13" customWidth="1"/>
    <col min="6140" max="6140" width="6.875" style="13" customWidth="1"/>
    <col min="6141" max="6141" width="9.875" style="13" customWidth="1"/>
    <col min="6142" max="6142" width="7.75" style="13" customWidth="1"/>
    <col min="6143" max="6143" width="4.375" style="13" customWidth="1"/>
    <col min="6144" max="6144" width="19.25" style="13" customWidth="1"/>
    <col min="6145" max="6145" width="10.625" style="13" customWidth="1"/>
    <col min="6146" max="6146" width="7.375" style="13" customWidth="1"/>
    <col min="6147" max="6147" width="4.625" style="13" customWidth="1"/>
    <col min="6148" max="6148" width="5.625" style="13" customWidth="1"/>
    <col min="6149" max="6149" width="7.125" style="13" customWidth="1"/>
    <col min="6150" max="6156" width="5.875" style="13" customWidth="1"/>
    <col min="6157" max="6157" width="14.375" style="13" customWidth="1"/>
    <col min="6158" max="6158" width="11.5" style="13" customWidth="1"/>
    <col min="6159" max="6159" width="12.75" style="13" customWidth="1"/>
    <col min="6160" max="6392" width="9" style="13"/>
    <col min="6393" max="6393" width="5.25" style="13" customWidth="1"/>
    <col min="6394" max="6395" width="6.625" style="13" customWidth="1"/>
    <col min="6396" max="6396" width="6.875" style="13" customWidth="1"/>
    <col min="6397" max="6397" width="9.875" style="13" customWidth="1"/>
    <col min="6398" max="6398" width="7.75" style="13" customWidth="1"/>
    <col min="6399" max="6399" width="4.375" style="13" customWidth="1"/>
    <col min="6400" max="6400" width="19.25" style="13" customWidth="1"/>
    <col min="6401" max="6401" width="10.625" style="13" customWidth="1"/>
    <col min="6402" max="6402" width="7.375" style="13" customWidth="1"/>
    <col min="6403" max="6403" width="4.625" style="13" customWidth="1"/>
    <col min="6404" max="6404" width="5.625" style="13" customWidth="1"/>
    <col min="6405" max="6405" width="7.125" style="13" customWidth="1"/>
    <col min="6406" max="6412" width="5.875" style="13" customWidth="1"/>
    <col min="6413" max="6413" width="14.375" style="13" customWidth="1"/>
    <col min="6414" max="6414" width="11.5" style="13" customWidth="1"/>
    <col min="6415" max="6415" width="12.75" style="13" customWidth="1"/>
    <col min="6416" max="6648" width="9" style="13"/>
    <col min="6649" max="6649" width="5.25" style="13" customWidth="1"/>
    <col min="6650" max="6651" width="6.625" style="13" customWidth="1"/>
    <col min="6652" max="6652" width="6.875" style="13" customWidth="1"/>
    <col min="6653" max="6653" width="9.875" style="13" customWidth="1"/>
    <col min="6654" max="6654" width="7.75" style="13" customWidth="1"/>
    <col min="6655" max="6655" width="4.375" style="13" customWidth="1"/>
    <col min="6656" max="6656" width="19.25" style="13" customWidth="1"/>
    <col min="6657" max="6657" width="10.625" style="13" customWidth="1"/>
    <col min="6658" max="6658" width="7.375" style="13" customWidth="1"/>
    <col min="6659" max="6659" width="4.625" style="13" customWidth="1"/>
    <col min="6660" max="6660" width="5.625" style="13" customWidth="1"/>
    <col min="6661" max="6661" width="7.125" style="13" customWidth="1"/>
    <col min="6662" max="6668" width="5.875" style="13" customWidth="1"/>
    <col min="6669" max="6669" width="14.375" style="13" customWidth="1"/>
    <col min="6670" max="6670" width="11.5" style="13" customWidth="1"/>
    <col min="6671" max="6671" width="12.75" style="13" customWidth="1"/>
    <col min="6672" max="6904" width="9" style="13"/>
    <col min="6905" max="6905" width="5.25" style="13" customWidth="1"/>
    <col min="6906" max="6907" width="6.625" style="13" customWidth="1"/>
    <col min="6908" max="6908" width="6.875" style="13" customWidth="1"/>
    <col min="6909" max="6909" width="9.875" style="13" customWidth="1"/>
    <col min="6910" max="6910" width="7.75" style="13" customWidth="1"/>
    <col min="6911" max="6911" width="4.375" style="13" customWidth="1"/>
    <col min="6912" max="6912" width="19.25" style="13" customWidth="1"/>
    <col min="6913" max="6913" width="10.625" style="13" customWidth="1"/>
    <col min="6914" max="6914" width="7.375" style="13" customWidth="1"/>
    <col min="6915" max="6915" width="4.625" style="13" customWidth="1"/>
    <col min="6916" max="6916" width="5.625" style="13" customWidth="1"/>
    <col min="6917" max="6917" width="7.125" style="13" customWidth="1"/>
    <col min="6918" max="6924" width="5.875" style="13" customWidth="1"/>
    <col min="6925" max="6925" width="14.375" style="13" customWidth="1"/>
    <col min="6926" max="6926" width="11.5" style="13" customWidth="1"/>
    <col min="6927" max="6927" width="12.75" style="13" customWidth="1"/>
    <col min="6928" max="7160" width="9" style="13"/>
    <col min="7161" max="7161" width="5.25" style="13" customWidth="1"/>
    <col min="7162" max="7163" width="6.625" style="13" customWidth="1"/>
    <col min="7164" max="7164" width="6.875" style="13" customWidth="1"/>
    <col min="7165" max="7165" width="9.875" style="13" customWidth="1"/>
    <col min="7166" max="7166" width="7.75" style="13" customWidth="1"/>
    <col min="7167" max="7167" width="4.375" style="13" customWidth="1"/>
    <col min="7168" max="7168" width="19.25" style="13" customWidth="1"/>
    <col min="7169" max="7169" width="10.625" style="13" customWidth="1"/>
    <col min="7170" max="7170" width="7.375" style="13" customWidth="1"/>
    <col min="7171" max="7171" width="4.625" style="13" customWidth="1"/>
    <col min="7172" max="7172" width="5.625" style="13" customWidth="1"/>
    <col min="7173" max="7173" width="7.125" style="13" customWidth="1"/>
    <col min="7174" max="7180" width="5.875" style="13" customWidth="1"/>
    <col min="7181" max="7181" width="14.375" style="13" customWidth="1"/>
    <col min="7182" max="7182" width="11.5" style="13" customWidth="1"/>
    <col min="7183" max="7183" width="12.75" style="13" customWidth="1"/>
    <col min="7184" max="7416" width="9" style="13"/>
    <col min="7417" max="7417" width="5.25" style="13" customWidth="1"/>
    <col min="7418" max="7419" width="6.625" style="13" customWidth="1"/>
    <col min="7420" max="7420" width="6.875" style="13" customWidth="1"/>
    <col min="7421" max="7421" width="9.875" style="13" customWidth="1"/>
    <col min="7422" max="7422" width="7.75" style="13" customWidth="1"/>
    <col min="7423" max="7423" width="4.375" style="13" customWidth="1"/>
    <col min="7424" max="7424" width="19.25" style="13" customWidth="1"/>
    <col min="7425" max="7425" width="10.625" style="13" customWidth="1"/>
    <col min="7426" max="7426" width="7.375" style="13" customWidth="1"/>
    <col min="7427" max="7427" width="4.625" style="13" customWidth="1"/>
    <col min="7428" max="7428" width="5.625" style="13" customWidth="1"/>
    <col min="7429" max="7429" width="7.125" style="13" customWidth="1"/>
    <col min="7430" max="7436" width="5.875" style="13" customWidth="1"/>
    <col min="7437" max="7437" width="14.375" style="13" customWidth="1"/>
    <col min="7438" max="7438" width="11.5" style="13" customWidth="1"/>
    <col min="7439" max="7439" width="12.75" style="13" customWidth="1"/>
    <col min="7440" max="7672" width="9" style="13"/>
    <col min="7673" max="7673" width="5.25" style="13" customWidth="1"/>
    <col min="7674" max="7675" width="6.625" style="13" customWidth="1"/>
    <col min="7676" max="7676" width="6.875" style="13" customWidth="1"/>
    <col min="7677" max="7677" width="9.875" style="13" customWidth="1"/>
    <col min="7678" max="7678" width="7.75" style="13" customWidth="1"/>
    <col min="7679" max="7679" width="4.375" style="13" customWidth="1"/>
    <col min="7680" max="7680" width="19.25" style="13" customWidth="1"/>
    <col min="7681" max="7681" width="10.625" style="13" customWidth="1"/>
    <col min="7682" max="7682" width="7.375" style="13" customWidth="1"/>
    <col min="7683" max="7683" width="4.625" style="13" customWidth="1"/>
    <col min="7684" max="7684" width="5.625" style="13" customWidth="1"/>
    <col min="7685" max="7685" width="7.125" style="13" customWidth="1"/>
    <col min="7686" max="7692" width="5.875" style="13" customWidth="1"/>
    <col min="7693" max="7693" width="14.375" style="13" customWidth="1"/>
    <col min="7694" max="7694" width="11.5" style="13" customWidth="1"/>
    <col min="7695" max="7695" width="12.75" style="13" customWidth="1"/>
    <col min="7696" max="7928" width="9" style="13"/>
    <col min="7929" max="7929" width="5.25" style="13" customWidth="1"/>
    <col min="7930" max="7931" width="6.625" style="13" customWidth="1"/>
    <col min="7932" max="7932" width="6.875" style="13" customWidth="1"/>
    <col min="7933" max="7933" width="9.875" style="13" customWidth="1"/>
    <col min="7934" max="7934" width="7.75" style="13" customWidth="1"/>
    <col min="7935" max="7935" width="4.375" style="13" customWidth="1"/>
    <col min="7936" max="7936" width="19.25" style="13" customWidth="1"/>
    <col min="7937" max="7937" width="10.625" style="13" customWidth="1"/>
    <col min="7938" max="7938" width="7.375" style="13" customWidth="1"/>
    <col min="7939" max="7939" width="4.625" style="13" customWidth="1"/>
    <col min="7940" max="7940" width="5.625" style="13" customWidth="1"/>
    <col min="7941" max="7941" width="7.125" style="13" customWidth="1"/>
    <col min="7942" max="7948" width="5.875" style="13" customWidth="1"/>
    <col min="7949" max="7949" width="14.375" style="13" customWidth="1"/>
    <col min="7950" max="7950" width="11.5" style="13" customWidth="1"/>
    <col min="7951" max="7951" width="12.75" style="13" customWidth="1"/>
    <col min="7952" max="8184" width="9" style="13"/>
    <col min="8185" max="8185" width="5.25" style="13" customWidth="1"/>
    <col min="8186" max="8187" width="6.625" style="13" customWidth="1"/>
    <col min="8188" max="8188" width="6.875" style="13" customWidth="1"/>
    <col min="8189" max="8189" width="9.875" style="13" customWidth="1"/>
    <col min="8190" max="8190" width="7.75" style="13" customWidth="1"/>
    <col min="8191" max="8191" width="4.375" style="13" customWidth="1"/>
    <col min="8192" max="8192" width="19.25" style="13" customWidth="1"/>
    <col min="8193" max="8193" width="10.625" style="13" customWidth="1"/>
    <col min="8194" max="8194" width="7.375" style="13" customWidth="1"/>
    <col min="8195" max="8195" width="4.625" style="13" customWidth="1"/>
    <col min="8196" max="8196" width="5.625" style="13" customWidth="1"/>
    <col min="8197" max="8197" width="7.125" style="13" customWidth="1"/>
    <col min="8198" max="8204" width="5.875" style="13" customWidth="1"/>
    <col min="8205" max="8205" width="14.375" style="13" customWidth="1"/>
    <col min="8206" max="8206" width="11.5" style="13" customWidth="1"/>
    <col min="8207" max="8207" width="12.75" style="13" customWidth="1"/>
    <col min="8208" max="8440" width="9" style="13"/>
    <col min="8441" max="8441" width="5.25" style="13" customWidth="1"/>
    <col min="8442" max="8443" width="6.625" style="13" customWidth="1"/>
    <col min="8444" max="8444" width="6.875" style="13" customWidth="1"/>
    <col min="8445" max="8445" width="9.875" style="13" customWidth="1"/>
    <col min="8446" max="8446" width="7.75" style="13" customWidth="1"/>
    <col min="8447" max="8447" width="4.375" style="13" customWidth="1"/>
    <col min="8448" max="8448" width="19.25" style="13" customWidth="1"/>
    <col min="8449" max="8449" width="10.625" style="13" customWidth="1"/>
    <col min="8450" max="8450" width="7.375" style="13" customWidth="1"/>
    <col min="8451" max="8451" width="4.625" style="13" customWidth="1"/>
    <col min="8452" max="8452" width="5.625" style="13" customWidth="1"/>
    <col min="8453" max="8453" width="7.125" style="13" customWidth="1"/>
    <col min="8454" max="8460" width="5.875" style="13" customWidth="1"/>
    <col min="8461" max="8461" width="14.375" style="13" customWidth="1"/>
    <col min="8462" max="8462" width="11.5" style="13" customWidth="1"/>
    <col min="8463" max="8463" width="12.75" style="13" customWidth="1"/>
    <col min="8464" max="8696" width="9" style="13"/>
    <col min="8697" max="8697" width="5.25" style="13" customWidth="1"/>
    <col min="8698" max="8699" width="6.625" style="13" customWidth="1"/>
    <col min="8700" max="8700" width="6.875" style="13" customWidth="1"/>
    <col min="8701" max="8701" width="9.875" style="13" customWidth="1"/>
    <col min="8702" max="8702" width="7.75" style="13" customWidth="1"/>
    <col min="8703" max="8703" width="4.375" style="13" customWidth="1"/>
    <col min="8704" max="8704" width="19.25" style="13" customWidth="1"/>
    <col min="8705" max="8705" width="10.625" style="13" customWidth="1"/>
    <col min="8706" max="8706" width="7.375" style="13" customWidth="1"/>
    <col min="8707" max="8707" width="4.625" style="13" customWidth="1"/>
    <col min="8708" max="8708" width="5.625" style="13" customWidth="1"/>
    <col min="8709" max="8709" width="7.125" style="13" customWidth="1"/>
    <col min="8710" max="8716" width="5.875" style="13" customWidth="1"/>
    <col min="8717" max="8717" width="14.375" style="13" customWidth="1"/>
    <col min="8718" max="8718" width="11.5" style="13" customWidth="1"/>
    <col min="8719" max="8719" width="12.75" style="13" customWidth="1"/>
    <col min="8720" max="8952" width="9" style="13"/>
    <col min="8953" max="8953" width="5.25" style="13" customWidth="1"/>
    <col min="8954" max="8955" width="6.625" style="13" customWidth="1"/>
    <col min="8956" max="8956" width="6.875" style="13" customWidth="1"/>
    <col min="8957" max="8957" width="9.875" style="13" customWidth="1"/>
    <col min="8958" max="8958" width="7.75" style="13" customWidth="1"/>
    <col min="8959" max="8959" width="4.375" style="13" customWidth="1"/>
    <col min="8960" max="8960" width="19.25" style="13" customWidth="1"/>
    <col min="8961" max="8961" width="10.625" style="13" customWidth="1"/>
    <col min="8962" max="8962" width="7.375" style="13" customWidth="1"/>
    <col min="8963" max="8963" width="4.625" style="13" customWidth="1"/>
    <col min="8964" max="8964" width="5.625" style="13" customWidth="1"/>
    <col min="8965" max="8965" width="7.125" style="13" customWidth="1"/>
    <col min="8966" max="8972" width="5.875" style="13" customWidth="1"/>
    <col min="8973" max="8973" width="14.375" style="13" customWidth="1"/>
    <col min="8974" max="8974" width="11.5" style="13" customWidth="1"/>
    <col min="8975" max="8975" width="12.75" style="13" customWidth="1"/>
    <col min="8976" max="9208" width="9" style="13"/>
    <col min="9209" max="9209" width="5.25" style="13" customWidth="1"/>
    <col min="9210" max="9211" width="6.625" style="13" customWidth="1"/>
    <col min="9212" max="9212" width="6.875" style="13" customWidth="1"/>
    <col min="9213" max="9213" width="9.875" style="13" customWidth="1"/>
    <col min="9214" max="9214" width="7.75" style="13" customWidth="1"/>
    <col min="9215" max="9215" width="4.375" style="13" customWidth="1"/>
    <col min="9216" max="9216" width="19.25" style="13" customWidth="1"/>
    <col min="9217" max="9217" width="10.625" style="13" customWidth="1"/>
    <col min="9218" max="9218" width="7.375" style="13" customWidth="1"/>
    <col min="9219" max="9219" width="4.625" style="13" customWidth="1"/>
    <col min="9220" max="9220" width="5.625" style="13" customWidth="1"/>
    <col min="9221" max="9221" width="7.125" style="13" customWidth="1"/>
    <col min="9222" max="9228" width="5.875" style="13" customWidth="1"/>
    <col min="9229" max="9229" width="14.375" style="13" customWidth="1"/>
    <col min="9230" max="9230" width="11.5" style="13" customWidth="1"/>
    <col min="9231" max="9231" width="12.75" style="13" customWidth="1"/>
    <col min="9232" max="9464" width="9" style="13"/>
    <col min="9465" max="9465" width="5.25" style="13" customWidth="1"/>
    <col min="9466" max="9467" width="6.625" style="13" customWidth="1"/>
    <col min="9468" max="9468" width="6.875" style="13" customWidth="1"/>
    <col min="9469" max="9469" width="9.875" style="13" customWidth="1"/>
    <col min="9470" max="9470" width="7.75" style="13" customWidth="1"/>
    <col min="9471" max="9471" width="4.375" style="13" customWidth="1"/>
    <col min="9472" max="9472" width="19.25" style="13" customWidth="1"/>
    <col min="9473" max="9473" width="10.625" style="13" customWidth="1"/>
    <col min="9474" max="9474" width="7.375" style="13" customWidth="1"/>
    <col min="9475" max="9475" width="4.625" style="13" customWidth="1"/>
    <col min="9476" max="9476" width="5.625" style="13" customWidth="1"/>
    <col min="9477" max="9477" width="7.125" style="13" customWidth="1"/>
    <col min="9478" max="9484" width="5.875" style="13" customWidth="1"/>
    <col min="9485" max="9485" width="14.375" style="13" customWidth="1"/>
    <col min="9486" max="9486" width="11.5" style="13" customWidth="1"/>
    <col min="9487" max="9487" width="12.75" style="13" customWidth="1"/>
    <col min="9488" max="9720" width="9" style="13"/>
    <col min="9721" max="9721" width="5.25" style="13" customWidth="1"/>
    <col min="9722" max="9723" width="6.625" style="13" customWidth="1"/>
    <col min="9724" max="9724" width="6.875" style="13" customWidth="1"/>
    <col min="9725" max="9725" width="9.875" style="13" customWidth="1"/>
    <col min="9726" max="9726" width="7.75" style="13" customWidth="1"/>
    <col min="9727" max="9727" width="4.375" style="13" customWidth="1"/>
    <col min="9728" max="9728" width="19.25" style="13" customWidth="1"/>
    <col min="9729" max="9729" width="10.625" style="13" customWidth="1"/>
    <col min="9730" max="9730" width="7.375" style="13" customWidth="1"/>
    <col min="9731" max="9731" width="4.625" style="13" customWidth="1"/>
    <col min="9732" max="9732" width="5.625" style="13" customWidth="1"/>
    <col min="9733" max="9733" width="7.125" style="13" customWidth="1"/>
    <col min="9734" max="9740" width="5.875" style="13" customWidth="1"/>
    <col min="9741" max="9741" width="14.375" style="13" customWidth="1"/>
    <col min="9742" max="9742" width="11.5" style="13" customWidth="1"/>
    <col min="9743" max="9743" width="12.75" style="13" customWidth="1"/>
    <col min="9744" max="9976" width="9" style="13"/>
    <col min="9977" max="9977" width="5.25" style="13" customWidth="1"/>
    <col min="9978" max="9979" width="6.625" style="13" customWidth="1"/>
    <col min="9980" max="9980" width="6.875" style="13" customWidth="1"/>
    <col min="9981" max="9981" width="9.875" style="13" customWidth="1"/>
    <col min="9982" max="9982" width="7.75" style="13" customWidth="1"/>
    <col min="9983" max="9983" width="4.375" style="13" customWidth="1"/>
    <col min="9984" max="9984" width="19.25" style="13" customWidth="1"/>
    <col min="9985" max="9985" width="10.625" style="13" customWidth="1"/>
    <col min="9986" max="9986" width="7.375" style="13" customWidth="1"/>
    <col min="9987" max="9987" width="4.625" style="13" customWidth="1"/>
    <col min="9988" max="9988" width="5.625" style="13" customWidth="1"/>
    <col min="9989" max="9989" width="7.125" style="13" customWidth="1"/>
    <col min="9990" max="9996" width="5.875" style="13" customWidth="1"/>
    <col min="9997" max="9997" width="14.375" style="13" customWidth="1"/>
    <col min="9998" max="9998" width="11.5" style="13" customWidth="1"/>
    <col min="9999" max="9999" width="12.75" style="13" customWidth="1"/>
    <col min="10000" max="10232" width="9" style="13"/>
    <col min="10233" max="10233" width="5.25" style="13" customWidth="1"/>
    <col min="10234" max="10235" width="6.625" style="13" customWidth="1"/>
    <col min="10236" max="10236" width="6.875" style="13" customWidth="1"/>
    <col min="10237" max="10237" width="9.875" style="13" customWidth="1"/>
    <col min="10238" max="10238" width="7.75" style="13" customWidth="1"/>
    <col min="10239" max="10239" width="4.375" style="13" customWidth="1"/>
    <col min="10240" max="10240" width="19.25" style="13" customWidth="1"/>
    <col min="10241" max="10241" width="10.625" style="13" customWidth="1"/>
    <col min="10242" max="10242" width="7.375" style="13" customWidth="1"/>
    <col min="10243" max="10243" width="4.625" style="13" customWidth="1"/>
    <col min="10244" max="10244" width="5.625" style="13" customWidth="1"/>
    <col min="10245" max="10245" width="7.125" style="13" customWidth="1"/>
    <col min="10246" max="10252" width="5.875" style="13" customWidth="1"/>
    <col min="10253" max="10253" width="14.375" style="13" customWidth="1"/>
    <col min="10254" max="10254" width="11.5" style="13" customWidth="1"/>
    <col min="10255" max="10255" width="12.75" style="13" customWidth="1"/>
    <col min="10256" max="10488" width="9" style="13"/>
    <col min="10489" max="10489" width="5.25" style="13" customWidth="1"/>
    <col min="10490" max="10491" width="6.625" style="13" customWidth="1"/>
    <col min="10492" max="10492" width="6.875" style="13" customWidth="1"/>
    <col min="10493" max="10493" width="9.875" style="13" customWidth="1"/>
    <col min="10494" max="10494" width="7.75" style="13" customWidth="1"/>
    <col min="10495" max="10495" width="4.375" style="13" customWidth="1"/>
    <col min="10496" max="10496" width="19.25" style="13" customWidth="1"/>
    <col min="10497" max="10497" width="10.625" style="13" customWidth="1"/>
    <col min="10498" max="10498" width="7.375" style="13" customWidth="1"/>
    <col min="10499" max="10499" width="4.625" style="13" customWidth="1"/>
    <col min="10500" max="10500" width="5.625" style="13" customWidth="1"/>
    <col min="10501" max="10501" width="7.125" style="13" customWidth="1"/>
    <col min="10502" max="10508" width="5.875" style="13" customWidth="1"/>
    <col min="10509" max="10509" width="14.375" style="13" customWidth="1"/>
    <col min="10510" max="10510" width="11.5" style="13" customWidth="1"/>
    <col min="10511" max="10511" width="12.75" style="13" customWidth="1"/>
    <col min="10512" max="10744" width="9" style="13"/>
    <col min="10745" max="10745" width="5.25" style="13" customWidth="1"/>
    <col min="10746" max="10747" width="6.625" style="13" customWidth="1"/>
    <col min="10748" max="10748" width="6.875" style="13" customWidth="1"/>
    <col min="10749" max="10749" width="9.875" style="13" customWidth="1"/>
    <col min="10750" max="10750" width="7.75" style="13" customWidth="1"/>
    <col min="10751" max="10751" width="4.375" style="13" customWidth="1"/>
    <col min="10752" max="10752" width="19.25" style="13" customWidth="1"/>
    <col min="10753" max="10753" width="10.625" style="13" customWidth="1"/>
    <col min="10754" max="10754" width="7.375" style="13" customWidth="1"/>
    <col min="10755" max="10755" width="4.625" style="13" customWidth="1"/>
    <col min="10756" max="10756" width="5.625" style="13" customWidth="1"/>
    <col min="10757" max="10757" width="7.125" style="13" customWidth="1"/>
    <col min="10758" max="10764" width="5.875" style="13" customWidth="1"/>
    <col min="10765" max="10765" width="14.375" style="13" customWidth="1"/>
    <col min="10766" max="10766" width="11.5" style="13" customWidth="1"/>
    <col min="10767" max="10767" width="12.75" style="13" customWidth="1"/>
    <col min="10768" max="11000" width="9" style="13"/>
    <col min="11001" max="11001" width="5.25" style="13" customWidth="1"/>
    <col min="11002" max="11003" width="6.625" style="13" customWidth="1"/>
    <col min="11004" max="11004" width="6.875" style="13" customWidth="1"/>
    <col min="11005" max="11005" width="9.875" style="13" customWidth="1"/>
    <col min="11006" max="11006" width="7.75" style="13" customWidth="1"/>
    <col min="11007" max="11007" width="4.375" style="13" customWidth="1"/>
    <col min="11008" max="11008" width="19.25" style="13" customWidth="1"/>
    <col min="11009" max="11009" width="10.625" style="13" customWidth="1"/>
    <col min="11010" max="11010" width="7.375" style="13" customWidth="1"/>
    <col min="11011" max="11011" width="4.625" style="13" customWidth="1"/>
    <col min="11012" max="11012" width="5.625" style="13" customWidth="1"/>
    <col min="11013" max="11013" width="7.125" style="13" customWidth="1"/>
    <col min="11014" max="11020" width="5.875" style="13" customWidth="1"/>
    <col min="11021" max="11021" width="14.375" style="13" customWidth="1"/>
    <col min="11022" max="11022" width="11.5" style="13" customWidth="1"/>
    <col min="11023" max="11023" width="12.75" style="13" customWidth="1"/>
    <col min="11024" max="11256" width="9" style="13"/>
    <col min="11257" max="11257" width="5.25" style="13" customWidth="1"/>
    <col min="11258" max="11259" width="6.625" style="13" customWidth="1"/>
    <col min="11260" max="11260" width="6.875" style="13" customWidth="1"/>
    <col min="11261" max="11261" width="9.875" style="13" customWidth="1"/>
    <col min="11262" max="11262" width="7.75" style="13" customWidth="1"/>
    <col min="11263" max="11263" width="4.375" style="13" customWidth="1"/>
    <col min="11264" max="11264" width="19.25" style="13" customWidth="1"/>
    <col min="11265" max="11265" width="10.625" style="13" customWidth="1"/>
    <col min="11266" max="11266" width="7.375" style="13" customWidth="1"/>
    <col min="11267" max="11267" width="4.625" style="13" customWidth="1"/>
    <col min="11268" max="11268" width="5.625" style="13" customWidth="1"/>
    <col min="11269" max="11269" width="7.125" style="13" customWidth="1"/>
    <col min="11270" max="11276" width="5.875" style="13" customWidth="1"/>
    <col min="11277" max="11277" width="14.375" style="13" customWidth="1"/>
    <col min="11278" max="11278" width="11.5" style="13" customWidth="1"/>
    <col min="11279" max="11279" width="12.75" style="13" customWidth="1"/>
    <col min="11280" max="11512" width="9" style="13"/>
    <col min="11513" max="11513" width="5.25" style="13" customWidth="1"/>
    <col min="11514" max="11515" width="6.625" style="13" customWidth="1"/>
    <col min="11516" max="11516" width="6.875" style="13" customWidth="1"/>
    <col min="11517" max="11517" width="9.875" style="13" customWidth="1"/>
    <col min="11518" max="11518" width="7.75" style="13" customWidth="1"/>
    <col min="11519" max="11519" width="4.375" style="13" customWidth="1"/>
    <col min="11520" max="11520" width="19.25" style="13" customWidth="1"/>
    <col min="11521" max="11521" width="10.625" style="13" customWidth="1"/>
    <col min="11522" max="11522" width="7.375" style="13" customWidth="1"/>
    <col min="11523" max="11523" width="4.625" style="13" customWidth="1"/>
    <col min="11524" max="11524" width="5.625" style="13" customWidth="1"/>
    <col min="11525" max="11525" width="7.125" style="13" customWidth="1"/>
    <col min="11526" max="11532" width="5.875" style="13" customWidth="1"/>
    <col min="11533" max="11533" width="14.375" style="13" customWidth="1"/>
    <col min="11534" max="11534" width="11.5" style="13" customWidth="1"/>
    <col min="11535" max="11535" width="12.75" style="13" customWidth="1"/>
    <col min="11536" max="11768" width="9" style="13"/>
    <col min="11769" max="11769" width="5.25" style="13" customWidth="1"/>
    <col min="11770" max="11771" width="6.625" style="13" customWidth="1"/>
    <col min="11772" max="11772" width="6.875" style="13" customWidth="1"/>
    <col min="11773" max="11773" width="9.875" style="13" customWidth="1"/>
    <col min="11774" max="11774" width="7.75" style="13" customWidth="1"/>
    <col min="11775" max="11775" width="4.375" style="13" customWidth="1"/>
    <col min="11776" max="11776" width="19.25" style="13" customWidth="1"/>
    <col min="11777" max="11777" width="10.625" style="13" customWidth="1"/>
    <col min="11778" max="11778" width="7.375" style="13" customWidth="1"/>
    <col min="11779" max="11779" width="4.625" style="13" customWidth="1"/>
    <col min="11780" max="11780" width="5.625" style="13" customWidth="1"/>
    <col min="11781" max="11781" width="7.125" style="13" customWidth="1"/>
    <col min="11782" max="11788" width="5.875" style="13" customWidth="1"/>
    <col min="11789" max="11789" width="14.375" style="13" customWidth="1"/>
    <col min="11790" max="11790" width="11.5" style="13" customWidth="1"/>
    <col min="11791" max="11791" width="12.75" style="13" customWidth="1"/>
    <col min="11792" max="12024" width="9" style="13"/>
    <col min="12025" max="12025" width="5.25" style="13" customWidth="1"/>
    <col min="12026" max="12027" width="6.625" style="13" customWidth="1"/>
    <col min="12028" max="12028" width="6.875" style="13" customWidth="1"/>
    <col min="12029" max="12029" width="9.875" style="13" customWidth="1"/>
    <col min="12030" max="12030" width="7.75" style="13" customWidth="1"/>
    <col min="12031" max="12031" width="4.375" style="13" customWidth="1"/>
    <col min="12032" max="12032" width="19.25" style="13" customWidth="1"/>
    <col min="12033" max="12033" width="10.625" style="13" customWidth="1"/>
    <col min="12034" max="12034" width="7.375" style="13" customWidth="1"/>
    <col min="12035" max="12035" width="4.625" style="13" customWidth="1"/>
    <col min="12036" max="12036" width="5.625" style="13" customWidth="1"/>
    <col min="12037" max="12037" width="7.125" style="13" customWidth="1"/>
    <col min="12038" max="12044" width="5.875" style="13" customWidth="1"/>
    <col min="12045" max="12045" width="14.375" style="13" customWidth="1"/>
    <col min="12046" max="12046" width="11.5" style="13" customWidth="1"/>
    <col min="12047" max="12047" width="12.75" style="13" customWidth="1"/>
    <col min="12048" max="12280" width="9" style="13"/>
    <col min="12281" max="12281" width="5.25" style="13" customWidth="1"/>
    <col min="12282" max="12283" width="6.625" style="13" customWidth="1"/>
    <col min="12284" max="12284" width="6.875" style="13" customWidth="1"/>
    <col min="12285" max="12285" width="9.875" style="13" customWidth="1"/>
    <col min="12286" max="12286" width="7.75" style="13" customWidth="1"/>
    <col min="12287" max="12287" width="4.375" style="13" customWidth="1"/>
    <col min="12288" max="12288" width="19.25" style="13" customWidth="1"/>
    <col min="12289" max="12289" width="10.625" style="13" customWidth="1"/>
    <col min="12290" max="12290" width="7.375" style="13" customWidth="1"/>
    <col min="12291" max="12291" width="4.625" style="13" customWidth="1"/>
    <col min="12292" max="12292" width="5.625" style="13" customWidth="1"/>
    <col min="12293" max="12293" width="7.125" style="13" customWidth="1"/>
    <col min="12294" max="12300" width="5.875" style="13" customWidth="1"/>
    <col min="12301" max="12301" width="14.375" style="13" customWidth="1"/>
    <col min="12302" max="12302" width="11.5" style="13" customWidth="1"/>
    <col min="12303" max="12303" width="12.75" style="13" customWidth="1"/>
    <col min="12304" max="12536" width="9" style="13"/>
    <col min="12537" max="12537" width="5.25" style="13" customWidth="1"/>
    <col min="12538" max="12539" width="6.625" style="13" customWidth="1"/>
    <col min="12540" max="12540" width="6.875" style="13" customWidth="1"/>
    <col min="12541" max="12541" width="9.875" style="13" customWidth="1"/>
    <col min="12542" max="12542" width="7.75" style="13" customWidth="1"/>
    <col min="12543" max="12543" width="4.375" style="13" customWidth="1"/>
    <col min="12544" max="12544" width="19.25" style="13" customWidth="1"/>
    <col min="12545" max="12545" width="10.625" style="13" customWidth="1"/>
    <col min="12546" max="12546" width="7.375" style="13" customWidth="1"/>
    <col min="12547" max="12547" width="4.625" style="13" customWidth="1"/>
    <col min="12548" max="12548" width="5.625" style="13" customWidth="1"/>
    <col min="12549" max="12549" width="7.125" style="13" customWidth="1"/>
    <col min="12550" max="12556" width="5.875" style="13" customWidth="1"/>
    <col min="12557" max="12557" width="14.375" style="13" customWidth="1"/>
    <col min="12558" max="12558" width="11.5" style="13" customWidth="1"/>
    <col min="12559" max="12559" width="12.75" style="13" customWidth="1"/>
    <col min="12560" max="12792" width="9" style="13"/>
    <col min="12793" max="12793" width="5.25" style="13" customWidth="1"/>
    <col min="12794" max="12795" width="6.625" style="13" customWidth="1"/>
    <col min="12796" max="12796" width="6.875" style="13" customWidth="1"/>
    <col min="12797" max="12797" width="9.875" style="13" customWidth="1"/>
    <col min="12798" max="12798" width="7.75" style="13" customWidth="1"/>
    <col min="12799" max="12799" width="4.375" style="13" customWidth="1"/>
    <col min="12800" max="12800" width="19.25" style="13" customWidth="1"/>
    <col min="12801" max="12801" width="10.625" style="13" customWidth="1"/>
    <col min="12802" max="12802" width="7.375" style="13" customWidth="1"/>
    <col min="12803" max="12803" width="4.625" style="13" customWidth="1"/>
    <col min="12804" max="12804" width="5.625" style="13" customWidth="1"/>
    <col min="12805" max="12805" width="7.125" style="13" customWidth="1"/>
    <col min="12806" max="12812" width="5.875" style="13" customWidth="1"/>
    <col min="12813" max="12813" width="14.375" style="13" customWidth="1"/>
    <col min="12814" max="12814" width="11.5" style="13" customWidth="1"/>
    <col min="12815" max="12815" width="12.75" style="13" customWidth="1"/>
    <col min="12816" max="13048" width="9" style="13"/>
    <col min="13049" max="13049" width="5.25" style="13" customWidth="1"/>
    <col min="13050" max="13051" width="6.625" style="13" customWidth="1"/>
    <col min="13052" max="13052" width="6.875" style="13" customWidth="1"/>
    <col min="13053" max="13053" width="9.875" style="13" customWidth="1"/>
    <col min="13054" max="13054" width="7.75" style="13" customWidth="1"/>
    <col min="13055" max="13055" width="4.375" style="13" customWidth="1"/>
    <col min="13056" max="13056" width="19.25" style="13" customWidth="1"/>
    <col min="13057" max="13057" width="10.625" style="13" customWidth="1"/>
    <col min="13058" max="13058" width="7.375" style="13" customWidth="1"/>
    <col min="13059" max="13059" width="4.625" style="13" customWidth="1"/>
    <col min="13060" max="13060" width="5.625" style="13" customWidth="1"/>
    <col min="13061" max="13061" width="7.125" style="13" customWidth="1"/>
    <col min="13062" max="13068" width="5.875" style="13" customWidth="1"/>
    <col min="13069" max="13069" width="14.375" style="13" customWidth="1"/>
    <col min="13070" max="13070" width="11.5" style="13" customWidth="1"/>
    <col min="13071" max="13071" width="12.75" style="13" customWidth="1"/>
    <col min="13072" max="13304" width="9" style="13"/>
    <col min="13305" max="13305" width="5.25" style="13" customWidth="1"/>
    <col min="13306" max="13307" width="6.625" style="13" customWidth="1"/>
    <col min="13308" max="13308" width="6.875" style="13" customWidth="1"/>
    <col min="13309" max="13309" width="9.875" style="13" customWidth="1"/>
    <col min="13310" max="13310" width="7.75" style="13" customWidth="1"/>
    <col min="13311" max="13311" width="4.375" style="13" customWidth="1"/>
    <col min="13312" max="13312" width="19.25" style="13" customWidth="1"/>
    <col min="13313" max="13313" width="10.625" style="13" customWidth="1"/>
    <col min="13314" max="13314" width="7.375" style="13" customWidth="1"/>
    <col min="13315" max="13315" width="4.625" style="13" customWidth="1"/>
    <col min="13316" max="13316" width="5.625" style="13" customWidth="1"/>
    <col min="13317" max="13317" width="7.125" style="13" customWidth="1"/>
    <col min="13318" max="13324" width="5.875" style="13" customWidth="1"/>
    <col min="13325" max="13325" width="14.375" style="13" customWidth="1"/>
    <col min="13326" max="13326" width="11.5" style="13" customWidth="1"/>
    <col min="13327" max="13327" width="12.75" style="13" customWidth="1"/>
    <col min="13328" max="13560" width="9" style="13"/>
    <col min="13561" max="13561" width="5.25" style="13" customWidth="1"/>
    <col min="13562" max="13563" width="6.625" style="13" customWidth="1"/>
    <col min="13564" max="13564" width="6.875" style="13" customWidth="1"/>
    <col min="13565" max="13565" width="9.875" style="13" customWidth="1"/>
    <col min="13566" max="13566" width="7.75" style="13" customWidth="1"/>
    <col min="13567" max="13567" width="4.375" style="13" customWidth="1"/>
    <col min="13568" max="13568" width="19.25" style="13" customWidth="1"/>
    <col min="13569" max="13569" width="10.625" style="13" customWidth="1"/>
    <col min="13570" max="13570" width="7.375" style="13" customWidth="1"/>
    <col min="13571" max="13571" width="4.625" style="13" customWidth="1"/>
    <col min="13572" max="13572" width="5.625" style="13" customWidth="1"/>
    <col min="13573" max="13573" width="7.125" style="13" customWidth="1"/>
    <col min="13574" max="13580" width="5.875" style="13" customWidth="1"/>
    <col min="13581" max="13581" width="14.375" style="13" customWidth="1"/>
    <col min="13582" max="13582" width="11.5" style="13" customWidth="1"/>
    <col min="13583" max="13583" width="12.75" style="13" customWidth="1"/>
    <col min="13584" max="13816" width="9" style="13"/>
    <col min="13817" max="13817" width="5.25" style="13" customWidth="1"/>
    <col min="13818" max="13819" width="6.625" style="13" customWidth="1"/>
    <col min="13820" max="13820" width="6.875" style="13" customWidth="1"/>
    <col min="13821" max="13821" width="9.875" style="13" customWidth="1"/>
    <col min="13822" max="13822" width="7.75" style="13" customWidth="1"/>
    <col min="13823" max="13823" width="4.375" style="13" customWidth="1"/>
    <col min="13824" max="13824" width="19.25" style="13" customWidth="1"/>
    <col min="13825" max="13825" width="10.625" style="13" customWidth="1"/>
    <col min="13826" max="13826" width="7.375" style="13" customWidth="1"/>
    <col min="13827" max="13827" width="4.625" style="13" customWidth="1"/>
    <col min="13828" max="13828" width="5.625" style="13" customWidth="1"/>
    <col min="13829" max="13829" width="7.125" style="13" customWidth="1"/>
    <col min="13830" max="13836" width="5.875" style="13" customWidth="1"/>
    <col min="13837" max="13837" width="14.375" style="13" customWidth="1"/>
    <col min="13838" max="13838" width="11.5" style="13" customWidth="1"/>
    <col min="13839" max="13839" width="12.75" style="13" customWidth="1"/>
    <col min="13840" max="14072" width="9" style="13"/>
    <col min="14073" max="14073" width="5.25" style="13" customWidth="1"/>
    <col min="14074" max="14075" width="6.625" style="13" customWidth="1"/>
    <col min="14076" max="14076" width="6.875" style="13" customWidth="1"/>
    <col min="14077" max="14077" width="9.875" style="13" customWidth="1"/>
    <col min="14078" max="14078" width="7.75" style="13" customWidth="1"/>
    <col min="14079" max="14079" width="4.375" style="13" customWidth="1"/>
    <col min="14080" max="14080" width="19.25" style="13" customWidth="1"/>
    <col min="14081" max="14081" width="10.625" style="13" customWidth="1"/>
    <col min="14082" max="14082" width="7.375" style="13" customWidth="1"/>
    <col min="14083" max="14083" width="4.625" style="13" customWidth="1"/>
    <col min="14084" max="14084" width="5.625" style="13" customWidth="1"/>
    <col min="14085" max="14085" width="7.125" style="13" customWidth="1"/>
    <col min="14086" max="14092" width="5.875" style="13" customWidth="1"/>
    <col min="14093" max="14093" width="14.375" style="13" customWidth="1"/>
    <col min="14094" max="14094" width="11.5" style="13" customWidth="1"/>
    <col min="14095" max="14095" width="12.75" style="13" customWidth="1"/>
    <col min="14096" max="14328" width="9" style="13"/>
    <col min="14329" max="14329" width="5.25" style="13" customWidth="1"/>
    <col min="14330" max="14331" width="6.625" style="13" customWidth="1"/>
    <col min="14332" max="14332" width="6.875" style="13" customWidth="1"/>
    <col min="14333" max="14333" width="9.875" style="13" customWidth="1"/>
    <col min="14334" max="14334" width="7.75" style="13" customWidth="1"/>
    <col min="14335" max="14335" width="4.375" style="13" customWidth="1"/>
    <col min="14336" max="14336" width="19.25" style="13" customWidth="1"/>
    <col min="14337" max="14337" width="10.625" style="13" customWidth="1"/>
    <col min="14338" max="14338" width="7.375" style="13" customWidth="1"/>
    <col min="14339" max="14339" width="4.625" style="13" customWidth="1"/>
    <col min="14340" max="14340" width="5.625" style="13" customWidth="1"/>
    <col min="14341" max="14341" width="7.125" style="13" customWidth="1"/>
    <col min="14342" max="14348" width="5.875" style="13" customWidth="1"/>
    <col min="14349" max="14349" width="14.375" style="13" customWidth="1"/>
    <col min="14350" max="14350" width="11.5" style="13" customWidth="1"/>
    <col min="14351" max="14351" width="12.75" style="13" customWidth="1"/>
    <col min="14352" max="14584" width="9" style="13"/>
    <col min="14585" max="14585" width="5.25" style="13" customWidth="1"/>
    <col min="14586" max="14587" width="6.625" style="13" customWidth="1"/>
    <col min="14588" max="14588" width="6.875" style="13" customWidth="1"/>
    <col min="14589" max="14589" width="9.875" style="13" customWidth="1"/>
    <col min="14590" max="14590" width="7.75" style="13" customWidth="1"/>
    <col min="14591" max="14591" width="4.375" style="13" customWidth="1"/>
    <col min="14592" max="14592" width="19.25" style="13" customWidth="1"/>
    <col min="14593" max="14593" width="10.625" style="13" customWidth="1"/>
    <col min="14594" max="14594" width="7.375" style="13" customWidth="1"/>
    <col min="14595" max="14595" width="4.625" style="13" customWidth="1"/>
    <col min="14596" max="14596" width="5.625" style="13" customWidth="1"/>
    <col min="14597" max="14597" width="7.125" style="13" customWidth="1"/>
    <col min="14598" max="14604" width="5.875" style="13" customWidth="1"/>
    <col min="14605" max="14605" width="14.375" style="13" customWidth="1"/>
    <col min="14606" max="14606" width="11.5" style="13" customWidth="1"/>
    <col min="14607" max="14607" width="12.75" style="13" customWidth="1"/>
    <col min="14608" max="14840" width="9" style="13"/>
    <col min="14841" max="14841" width="5.25" style="13" customWidth="1"/>
    <col min="14842" max="14843" width="6.625" style="13" customWidth="1"/>
    <col min="14844" max="14844" width="6.875" style="13" customWidth="1"/>
    <col min="14845" max="14845" width="9.875" style="13" customWidth="1"/>
    <col min="14846" max="14846" width="7.75" style="13" customWidth="1"/>
    <col min="14847" max="14847" width="4.375" style="13" customWidth="1"/>
    <col min="14848" max="14848" width="19.25" style="13" customWidth="1"/>
    <col min="14849" max="14849" width="10.625" style="13" customWidth="1"/>
    <col min="14850" max="14850" width="7.375" style="13" customWidth="1"/>
    <col min="14851" max="14851" width="4.625" style="13" customWidth="1"/>
    <col min="14852" max="14852" width="5.625" style="13" customWidth="1"/>
    <col min="14853" max="14853" width="7.125" style="13" customWidth="1"/>
    <col min="14854" max="14860" width="5.875" style="13" customWidth="1"/>
    <col min="14861" max="14861" width="14.375" style="13" customWidth="1"/>
    <col min="14862" max="14862" width="11.5" style="13" customWidth="1"/>
    <col min="14863" max="14863" width="12.75" style="13" customWidth="1"/>
    <col min="14864" max="15096" width="9" style="13"/>
    <col min="15097" max="15097" width="5.25" style="13" customWidth="1"/>
    <col min="15098" max="15099" width="6.625" style="13" customWidth="1"/>
    <col min="15100" max="15100" width="6.875" style="13" customWidth="1"/>
    <col min="15101" max="15101" width="9.875" style="13" customWidth="1"/>
    <col min="15102" max="15102" width="7.75" style="13" customWidth="1"/>
    <col min="15103" max="15103" width="4.375" style="13" customWidth="1"/>
    <col min="15104" max="15104" width="19.25" style="13" customWidth="1"/>
    <col min="15105" max="15105" width="10.625" style="13" customWidth="1"/>
    <col min="15106" max="15106" width="7.375" style="13" customWidth="1"/>
    <col min="15107" max="15107" width="4.625" style="13" customWidth="1"/>
    <col min="15108" max="15108" width="5.625" style="13" customWidth="1"/>
    <col min="15109" max="15109" width="7.125" style="13" customWidth="1"/>
    <col min="15110" max="15116" width="5.875" style="13" customWidth="1"/>
    <col min="15117" max="15117" width="14.375" style="13" customWidth="1"/>
    <col min="15118" max="15118" width="11.5" style="13" customWidth="1"/>
    <col min="15119" max="15119" width="12.75" style="13" customWidth="1"/>
    <col min="15120" max="15352" width="9" style="13"/>
    <col min="15353" max="15353" width="5.25" style="13" customWidth="1"/>
    <col min="15354" max="15355" width="6.625" style="13" customWidth="1"/>
    <col min="15356" max="15356" width="6.875" style="13" customWidth="1"/>
    <col min="15357" max="15357" width="9.875" style="13" customWidth="1"/>
    <col min="15358" max="15358" width="7.75" style="13" customWidth="1"/>
    <col min="15359" max="15359" width="4.375" style="13" customWidth="1"/>
    <col min="15360" max="15360" width="19.25" style="13" customWidth="1"/>
    <col min="15361" max="15361" width="10.625" style="13" customWidth="1"/>
    <col min="15362" max="15362" width="7.375" style="13" customWidth="1"/>
    <col min="15363" max="15363" width="4.625" style="13" customWidth="1"/>
    <col min="15364" max="15364" width="5.625" style="13" customWidth="1"/>
    <col min="15365" max="15365" width="7.125" style="13" customWidth="1"/>
    <col min="15366" max="15372" width="5.875" style="13" customWidth="1"/>
    <col min="15373" max="15373" width="14.375" style="13" customWidth="1"/>
    <col min="15374" max="15374" width="11.5" style="13" customWidth="1"/>
    <col min="15375" max="15375" width="12.75" style="13" customWidth="1"/>
    <col min="15376" max="15608" width="9" style="13"/>
    <col min="15609" max="15609" width="5.25" style="13" customWidth="1"/>
    <col min="15610" max="15611" width="6.625" style="13" customWidth="1"/>
    <col min="15612" max="15612" width="6.875" style="13" customWidth="1"/>
    <col min="15613" max="15613" width="9.875" style="13" customWidth="1"/>
    <col min="15614" max="15614" width="7.75" style="13" customWidth="1"/>
    <col min="15615" max="15615" width="4.375" style="13" customWidth="1"/>
    <col min="15616" max="15616" width="19.25" style="13" customWidth="1"/>
    <col min="15617" max="15617" width="10.625" style="13" customWidth="1"/>
    <col min="15618" max="15618" width="7.375" style="13" customWidth="1"/>
    <col min="15619" max="15619" width="4.625" style="13" customWidth="1"/>
    <col min="15620" max="15620" width="5.625" style="13" customWidth="1"/>
    <col min="15621" max="15621" width="7.125" style="13" customWidth="1"/>
    <col min="15622" max="15628" width="5.875" style="13" customWidth="1"/>
    <col min="15629" max="15629" width="14.375" style="13" customWidth="1"/>
    <col min="15630" max="15630" width="11.5" style="13" customWidth="1"/>
    <col min="15631" max="15631" width="12.75" style="13" customWidth="1"/>
    <col min="15632" max="15864" width="9" style="13"/>
    <col min="15865" max="15865" width="5.25" style="13" customWidth="1"/>
    <col min="15866" max="15867" width="6.625" style="13" customWidth="1"/>
    <col min="15868" max="15868" width="6.875" style="13" customWidth="1"/>
    <col min="15869" max="15869" width="9.875" style="13" customWidth="1"/>
    <col min="15870" max="15870" width="7.75" style="13" customWidth="1"/>
    <col min="15871" max="15871" width="4.375" style="13" customWidth="1"/>
    <col min="15872" max="15872" width="19.25" style="13" customWidth="1"/>
    <col min="15873" max="15873" width="10.625" style="13" customWidth="1"/>
    <col min="15874" max="15874" width="7.375" style="13" customWidth="1"/>
    <col min="15875" max="15875" width="4.625" style="13" customWidth="1"/>
    <col min="15876" max="15876" width="5.625" style="13" customWidth="1"/>
    <col min="15877" max="15877" width="7.125" style="13" customWidth="1"/>
    <col min="15878" max="15884" width="5.875" style="13" customWidth="1"/>
    <col min="15885" max="15885" width="14.375" style="13" customWidth="1"/>
    <col min="15886" max="15886" width="11.5" style="13" customWidth="1"/>
    <col min="15887" max="15887" width="12.75" style="13" customWidth="1"/>
    <col min="15888" max="16120" width="9" style="13"/>
    <col min="16121" max="16121" width="5.25" style="13" customWidth="1"/>
    <col min="16122" max="16123" width="6.625" style="13" customWidth="1"/>
    <col min="16124" max="16124" width="6.875" style="13" customWidth="1"/>
    <col min="16125" max="16125" width="9.875" style="13" customWidth="1"/>
    <col min="16126" max="16126" width="7.75" style="13" customWidth="1"/>
    <col min="16127" max="16127" width="4.375" style="13" customWidth="1"/>
    <col min="16128" max="16128" width="19.25" style="13" customWidth="1"/>
    <col min="16129" max="16129" width="10.625" style="13" customWidth="1"/>
    <col min="16130" max="16130" width="7.375" style="13" customWidth="1"/>
    <col min="16131" max="16131" width="4.625" style="13" customWidth="1"/>
    <col min="16132" max="16132" width="5.625" style="13" customWidth="1"/>
    <col min="16133" max="16133" width="7.125" style="13" customWidth="1"/>
    <col min="16134" max="16140" width="5.875" style="13" customWidth="1"/>
    <col min="16141" max="16141" width="14.375" style="13" customWidth="1"/>
    <col min="16142" max="16142" width="11.5" style="13" customWidth="1"/>
    <col min="16143" max="16143" width="12.75" style="13" customWidth="1"/>
    <col min="16144" max="16384" width="9" style="13"/>
  </cols>
  <sheetData>
    <row r="1" s="1" customFormat="1" ht="47.25" customHeight="1" spans="1:2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="2" customFormat="1" ht="24.75" customHeight="1" spans="1:20">
      <c r="A2" s="15" t="s">
        <v>1</v>
      </c>
      <c r="B2" s="15"/>
      <c r="C2" s="15"/>
      <c r="D2" s="15"/>
      <c r="E2" s="15"/>
      <c r="F2" s="16"/>
      <c r="G2" s="16"/>
      <c r="H2" s="17" t="s">
        <v>2</v>
      </c>
      <c r="I2" s="17"/>
      <c r="J2" s="17"/>
      <c r="K2" s="33" t="s">
        <v>3</v>
      </c>
      <c r="L2" s="33"/>
      <c r="M2" s="33"/>
      <c r="N2" s="33"/>
      <c r="O2" s="33"/>
      <c r="P2" s="33"/>
      <c r="Q2" s="33"/>
      <c r="R2" s="33"/>
      <c r="S2" s="33"/>
      <c r="T2" s="33"/>
    </row>
    <row r="3" s="3" customFormat="1" ht="33" customHeight="1" spans="1:20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18" t="s">
        <v>18</v>
      </c>
      <c r="P3" s="18" t="s">
        <v>19</v>
      </c>
      <c r="Q3" s="18" t="s">
        <v>20</v>
      </c>
      <c r="R3" s="18" t="s">
        <v>21</v>
      </c>
      <c r="S3" s="18" t="s">
        <v>22</v>
      </c>
      <c r="T3" s="18" t="s">
        <v>23</v>
      </c>
    </row>
    <row r="4" s="4" customFormat="1" customHeight="1" spans="1:20">
      <c r="A4" s="19">
        <v>1</v>
      </c>
      <c r="B4" s="20" t="s">
        <v>24</v>
      </c>
      <c r="C4" s="20" t="s">
        <v>25</v>
      </c>
      <c r="D4" s="21" t="s">
        <v>26</v>
      </c>
      <c r="E4" s="22">
        <v>42333</v>
      </c>
      <c r="F4" s="20" t="s">
        <v>27</v>
      </c>
      <c r="G4" s="20" t="s">
        <v>28</v>
      </c>
      <c r="H4" s="19" t="s">
        <v>29</v>
      </c>
      <c r="I4" s="20" t="s">
        <v>30</v>
      </c>
      <c r="J4" s="19">
        <v>1</v>
      </c>
      <c r="K4" s="19">
        <v>1</v>
      </c>
      <c r="L4" s="30">
        <v>456</v>
      </c>
      <c r="M4" s="19">
        <f>(1160-L4)*K4</f>
        <v>704</v>
      </c>
      <c r="N4" s="19">
        <v>1</v>
      </c>
      <c r="O4" s="19"/>
      <c r="P4" s="19">
        <v>800</v>
      </c>
      <c r="Q4" s="19"/>
      <c r="R4" s="19"/>
      <c r="S4" s="19">
        <f>(Q4+R4)*321</f>
        <v>0</v>
      </c>
      <c r="T4" s="19" t="s">
        <v>31</v>
      </c>
    </row>
    <row r="5" s="3" customFormat="1" customHeight="1" spans="1:20">
      <c r="A5" s="19">
        <v>2</v>
      </c>
      <c r="B5" s="20" t="s">
        <v>24</v>
      </c>
      <c r="C5" s="20" t="s">
        <v>32</v>
      </c>
      <c r="D5" s="21" t="s">
        <v>33</v>
      </c>
      <c r="E5" s="22">
        <v>42853</v>
      </c>
      <c r="F5" s="20" t="s">
        <v>34</v>
      </c>
      <c r="G5" s="20" t="s">
        <v>35</v>
      </c>
      <c r="H5" s="23">
        <v>537050001</v>
      </c>
      <c r="I5" s="20" t="s">
        <v>30</v>
      </c>
      <c r="J5" s="19">
        <v>4</v>
      </c>
      <c r="K5" s="19">
        <v>3</v>
      </c>
      <c r="L5" s="19">
        <v>105</v>
      </c>
      <c r="M5" s="19">
        <f>(1160-L5)*K5</f>
        <v>3165</v>
      </c>
      <c r="N5" s="19">
        <v>1</v>
      </c>
      <c r="O5" s="19"/>
      <c r="P5" s="19">
        <v>800</v>
      </c>
      <c r="Q5" s="19">
        <v>2</v>
      </c>
      <c r="R5" s="19">
        <v>1</v>
      </c>
      <c r="S5" s="19">
        <f>(Q5+R5)*348</f>
        <v>1044</v>
      </c>
      <c r="T5" s="19" t="s">
        <v>36</v>
      </c>
    </row>
    <row r="6" s="1" customFormat="1" customHeight="1" spans="1:20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30">
        <f>SUM(J4:J5)</f>
        <v>5</v>
      </c>
      <c r="K6" s="30">
        <f>SUM(K4:K5)</f>
        <v>4</v>
      </c>
      <c r="L6" s="30" t="s">
        <v>38</v>
      </c>
      <c r="M6" s="30">
        <f>SUM(M4:M5)</f>
        <v>3869</v>
      </c>
      <c r="N6" s="30">
        <f>SUM(N4:N5)</f>
        <v>2</v>
      </c>
      <c r="O6" s="30"/>
      <c r="P6" s="30">
        <f>SUM(P4:P5)</f>
        <v>1600</v>
      </c>
      <c r="Q6" s="30">
        <f>SUM(Q4:Q5)</f>
        <v>2</v>
      </c>
      <c r="R6" s="30">
        <f>SUM(R4:R5)</f>
        <v>1</v>
      </c>
      <c r="S6" s="30">
        <f>SUM(S4:S5)</f>
        <v>1044</v>
      </c>
      <c r="T6" s="30"/>
    </row>
    <row r="7" s="3" customFormat="1" customHeight="1" spans="1:20">
      <c r="A7" s="19">
        <v>3</v>
      </c>
      <c r="B7" s="20" t="s">
        <v>39</v>
      </c>
      <c r="C7" s="20" t="s">
        <v>40</v>
      </c>
      <c r="D7" s="21" t="s">
        <v>41</v>
      </c>
      <c r="E7" s="22">
        <v>42354</v>
      </c>
      <c r="F7" s="20" t="s">
        <v>42</v>
      </c>
      <c r="G7" s="20" t="s">
        <v>35</v>
      </c>
      <c r="H7" s="19" t="s">
        <v>43</v>
      </c>
      <c r="I7" s="20" t="s">
        <v>44</v>
      </c>
      <c r="J7" s="19">
        <v>2</v>
      </c>
      <c r="K7" s="19">
        <v>2</v>
      </c>
      <c r="L7" s="19">
        <v>0</v>
      </c>
      <c r="M7" s="19">
        <f>(1160-L7)*K7</f>
        <v>2320</v>
      </c>
      <c r="N7" s="19">
        <v>1</v>
      </c>
      <c r="O7" s="19"/>
      <c r="P7" s="19">
        <v>800</v>
      </c>
      <c r="Q7" s="19">
        <v>1</v>
      </c>
      <c r="R7" s="19">
        <v>1</v>
      </c>
      <c r="S7" s="19">
        <f t="shared" ref="S7:S13" si="0">(Q7+R7)*348</f>
        <v>696</v>
      </c>
      <c r="T7" s="19" t="s">
        <v>45</v>
      </c>
    </row>
    <row r="8" s="4" customFormat="1" customHeight="1" spans="1:20">
      <c r="A8" s="19">
        <v>4</v>
      </c>
      <c r="B8" s="20" t="s">
        <v>39</v>
      </c>
      <c r="C8" s="20" t="s">
        <v>40</v>
      </c>
      <c r="D8" s="21" t="s">
        <v>41</v>
      </c>
      <c r="E8" s="22">
        <v>42333</v>
      </c>
      <c r="F8" s="20" t="s">
        <v>46</v>
      </c>
      <c r="G8" s="20" t="s">
        <v>28</v>
      </c>
      <c r="H8" s="19" t="s">
        <v>47</v>
      </c>
      <c r="I8" s="20" t="s">
        <v>30</v>
      </c>
      <c r="J8" s="19">
        <v>3</v>
      </c>
      <c r="K8" s="19">
        <v>3</v>
      </c>
      <c r="L8" s="19">
        <v>0</v>
      </c>
      <c r="M8" s="19">
        <f>(1160-L8)*K8</f>
        <v>3480</v>
      </c>
      <c r="N8" s="19">
        <v>1</v>
      </c>
      <c r="O8" s="19"/>
      <c r="P8" s="19">
        <v>800</v>
      </c>
      <c r="Q8" s="19">
        <v>2</v>
      </c>
      <c r="R8" s="19"/>
      <c r="S8" s="19">
        <f t="shared" si="0"/>
        <v>696</v>
      </c>
      <c r="T8" s="19" t="s">
        <v>31</v>
      </c>
    </row>
    <row r="9" s="5" customFormat="1" customHeight="1" spans="1:20">
      <c r="A9" s="19">
        <v>5</v>
      </c>
      <c r="B9" s="26" t="s">
        <v>39</v>
      </c>
      <c r="C9" s="26" t="s">
        <v>40</v>
      </c>
      <c r="D9" s="27" t="s">
        <v>48</v>
      </c>
      <c r="E9" s="28">
        <v>43308</v>
      </c>
      <c r="F9" s="26" t="s">
        <v>49</v>
      </c>
      <c r="G9" s="26" t="s">
        <v>28</v>
      </c>
      <c r="H9" s="29">
        <v>510020004</v>
      </c>
      <c r="I9" s="26" t="s">
        <v>44</v>
      </c>
      <c r="J9" s="30">
        <v>1</v>
      </c>
      <c r="K9" s="30">
        <v>1</v>
      </c>
      <c r="L9" s="30">
        <v>0</v>
      </c>
      <c r="M9" s="19">
        <f>(1160-L9)*K9</f>
        <v>1160</v>
      </c>
      <c r="N9" s="30">
        <v>1</v>
      </c>
      <c r="O9" s="30"/>
      <c r="P9" s="30">
        <v>800</v>
      </c>
      <c r="Q9" s="30">
        <v>1</v>
      </c>
      <c r="R9" s="30">
        <v>0</v>
      </c>
      <c r="S9" s="19">
        <f t="shared" si="0"/>
        <v>348</v>
      </c>
      <c r="T9" s="30" t="s">
        <v>50</v>
      </c>
    </row>
    <row r="10" s="1" customFormat="1" customHeight="1" spans="1:20">
      <c r="A10" s="19">
        <v>6</v>
      </c>
      <c r="B10" s="20" t="s">
        <v>39</v>
      </c>
      <c r="C10" s="26" t="s">
        <v>51</v>
      </c>
      <c r="D10" s="27" t="s">
        <v>51</v>
      </c>
      <c r="E10" s="22">
        <v>43373</v>
      </c>
      <c r="F10" s="20" t="s">
        <v>52</v>
      </c>
      <c r="G10" s="20" t="s">
        <v>35</v>
      </c>
      <c r="H10" s="23">
        <v>510040001</v>
      </c>
      <c r="I10" s="20" t="s">
        <v>53</v>
      </c>
      <c r="J10" s="19">
        <v>2</v>
      </c>
      <c r="K10" s="19">
        <v>2</v>
      </c>
      <c r="L10" s="19">
        <v>0</v>
      </c>
      <c r="M10" s="19">
        <f>(1160-L10)*K10</f>
        <v>2320</v>
      </c>
      <c r="N10" s="19">
        <v>1</v>
      </c>
      <c r="O10" s="19"/>
      <c r="P10" s="19">
        <v>800</v>
      </c>
      <c r="Q10" s="19">
        <v>1</v>
      </c>
      <c r="R10" s="19">
        <v>1</v>
      </c>
      <c r="S10" s="19">
        <f t="shared" si="0"/>
        <v>696</v>
      </c>
      <c r="T10" s="30" t="s">
        <v>54</v>
      </c>
    </row>
    <row r="11" s="3" customFormat="1" customHeight="1" spans="1:20">
      <c r="A11" s="19">
        <v>7</v>
      </c>
      <c r="B11" s="20" t="s">
        <v>39</v>
      </c>
      <c r="C11" s="20" t="s">
        <v>55</v>
      </c>
      <c r="D11" s="21" t="s">
        <v>56</v>
      </c>
      <c r="E11" s="22">
        <v>42339</v>
      </c>
      <c r="F11" s="20" t="s">
        <v>57</v>
      </c>
      <c r="G11" s="20" t="s">
        <v>35</v>
      </c>
      <c r="H11" s="23">
        <v>510050005</v>
      </c>
      <c r="I11" s="20" t="s">
        <v>44</v>
      </c>
      <c r="J11" s="19">
        <v>4</v>
      </c>
      <c r="K11" s="19">
        <v>3</v>
      </c>
      <c r="L11" s="19">
        <v>0</v>
      </c>
      <c r="M11" s="19">
        <f>(1160-L11)*K11</f>
        <v>3480</v>
      </c>
      <c r="N11" s="19">
        <v>1</v>
      </c>
      <c r="O11" s="19" t="s">
        <v>58</v>
      </c>
      <c r="P11" s="19">
        <v>800</v>
      </c>
      <c r="Q11" s="19">
        <v>2</v>
      </c>
      <c r="R11" s="19"/>
      <c r="S11" s="19">
        <f t="shared" si="0"/>
        <v>696</v>
      </c>
      <c r="T11" s="19" t="s">
        <v>45</v>
      </c>
    </row>
    <row r="12" s="4" customFormat="1" customHeight="1" spans="1:20">
      <c r="A12" s="19">
        <v>8</v>
      </c>
      <c r="B12" s="26" t="s">
        <v>39</v>
      </c>
      <c r="C12" s="26" t="s">
        <v>55</v>
      </c>
      <c r="D12" s="27" t="s">
        <v>56</v>
      </c>
      <c r="E12" s="28">
        <v>42275</v>
      </c>
      <c r="F12" s="26" t="s">
        <v>59</v>
      </c>
      <c r="G12" s="26" t="s">
        <v>28</v>
      </c>
      <c r="H12" s="30" t="s">
        <v>60</v>
      </c>
      <c r="I12" s="26" t="s">
        <v>44</v>
      </c>
      <c r="J12" s="30">
        <v>1</v>
      </c>
      <c r="K12" s="30">
        <v>1</v>
      </c>
      <c r="L12" s="30">
        <v>0</v>
      </c>
      <c r="M12" s="19">
        <f t="shared" ref="M12:M41" si="1">(1160-L12)*K12</f>
        <v>1160</v>
      </c>
      <c r="N12" s="30">
        <v>1</v>
      </c>
      <c r="O12" s="30"/>
      <c r="P12" s="30">
        <v>800</v>
      </c>
      <c r="Q12" s="30"/>
      <c r="R12" s="30"/>
      <c r="S12" s="30">
        <f t="shared" si="0"/>
        <v>0</v>
      </c>
      <c r="T12" s="30" t="s">
        <v>61</v>
      </c>
    </row>
    <row r="13" s="3" customFormat="1" customHeight="1" spans="1:20">
      <c r="A13" s="19">
        <v>9</v>
      </c>
      <c r="B13" s="20" t="s">
        <v>39</v>
      </c>
      <c r="C13" s="20" t="s">
        <v>55</v>
      </c>
      <c r="D13" s="21" t="s">
        <v>56</v>
      </c>
      <c r="E13" s="19" t="s">
        <v>62</v>
      </c>
      <c r="F13" s="20" t="s">
        <v>63</v>
      </c>
      <c r="G13" s="20" t="s">
        <v>28</v>
      </c>
      <c r="H13" s="19" t="s">
        <v>64</v>
      </c>
      <c r="I13" s="20" t="s">
        <v>44</v>
      </c>
      <c r="J13" s="19">
        <v>3</v>
      </c>
      <c r="K13" s="19">
        <v>3</v>
      </c>
      <c r="L13" s="19">
        <v>0</v>
      </c>
      <c r="M13" s="19">
        <f t="shared" si="1"/>
        <v>3480</v>
      </c>
      <c r="N13" s="19">
        <v>1</v>
      </c>
      <c r="O13" s="19"/>
      <c r="P13" s="19">
        <v>800</v>
      </c>
      <c r="Q13" s="19">
        <v>1</v>
      </c>
      <c r="R13" s="19"/>
      <c r="S13" s="19">
        <f t="shared" si="0"/>
        <v>348</v>
      </c>
      <c r="T13" s="19" t="s">
        <v>45</v>
      </c>
    </row>
    <row r="14" s="5" customFormat="1" customHeight="1" spans="1:20">
      <c r="A14" s="19">
        <v>10</v>
      </c>
      <c r="B14" s="26" t="s">
        <v>39</v>
      </c>
      <c r="C14" s="26" t="s">
        <v>55</v>
      </c>
      <c r="D14" s="27" t="s">
        <v>56</v>
      </c>
      <c r="E14" s="28">
        <v>42212</v>
      </c>
      <c r="F14" s="26" t="s">
        <v>65</v>
      </c>
      <c r="G14" s="26" t="s">
        <v>35</v>
      </c>
      <c r="H14" s="29">
        <v>510050006</v>
      </c>
      <c r="I14" s="26" t="s">
        <v>44</v>
      </c>
      <c r="J14" s="30">
        <v>3</v>
      </c>
      <c r="K14" s="30">
        <v>2</v>
      </c>
      <c r="L14" s="30">
        <v>0</v>
      </c>
      <c r="M14" s="19">
        <f t="shared" si="1"/>
        <v>2320</v>
      </c>
      <c r="N14" s="30">
        <v>1</v>
      </c>
      <c r="O14" s="30"/>
      <c r="P14" s="30">
        <v>800</v>
      </c>
      <c r="Q14" s="30">
        <v>2</v>
      </c>
      <c r="R14" s="30">
        <v>1</v>
      </c>
      <c r="S14" s="19">
        <f t="shared" ref="S14:S28" si="2">(Q14+R14)*348</f>
        <v>1044</v>
      </c>
      <c r="T14" s="30" t="s">
        <v>66</v>
      </c>
    </row>
    <row r="15" s="5" customFormat="1" customHeight="1" spans="1:20">
      <c r="A15" s="19">
        <v>11</v>
      </c>
      <c r="B15" s="26" t="s">
        <v>39</v>
      </c>
      <c r="C15" s="26" t="s">
        <v>55</v>
      </c>
      <c r="D15" s="27" t="s">
        <v>67</v>
      </c>
      <c r="E15" s="28">
        <v>42609</v>
      </c>
      <c r="F15" s="26" t="s">
        <v>68</v>
      </c>
      <c r="G15" s="26" t="s">
        <v>28</v>
      </c>
      <c r="H15" s="29">
        <v>510050007</v>
      </c>
      <c r="I15" s="26" t="s">
        <v>30</v>
      </c>
      <c r="J15" s="30">
        <v>2</v>
      </c>
      <c r="K15" s="30">
        <v>2</v>
      </c>
      <c r="L15" s="30">
        <v>100</v>
      </c>
      <c r="M15" s="19">
        <f t="shared" si="1"/>
        <v>2120</v>
      </c>
      <c r="N15" s="30">
        <v>1</v>
      </c>
      <c r="O15" s="30"/>
      <c r="P15" s="30">
        <v>800</v>
      </c>
      <c r="Q15" s="30">
        <v>1</v>
      </c>
      <c r="R15" s="30">
        <v>1</v>
      </c>
      <c r="S15" s="19">
        <f t="shared" si="2"/>
        <v>696</v>
      </c>
      <c r="T15" s="30" t="s">
        <v>69</v>
      </c>
    </row>
    <row r="16" s="1" customFormat="1" customHeight="1" spans="1:20">
      <c r="A16" s="19">
        <v>12</v>
      </c>
      <c r="B16" s="20" t="s">
        <v>39</v>
      </c>
      <c r="C16" s="20" t="s">
        <v>55</v>
      </c>
      <c r="D16" s="21" t="s">
        <v>70</v>
      </c>
      <c r="E16" s="22">
        <v>42763</v>
      </c>
      <c r="F16" s="20" t="s">
        <v>71</v>
      </c>
      <c r="G16" s="20" t="s">
        <v>35</v>
      </c>
      <c r="H16" s="23">
        <v>510050008</v>
      </c>
      <c r="I16" s="20" t="s">
        <v>44</v>
      </c>
      <c r="J16" s="19">
        <v>2</v>
      </c>
      <c r="K16" s="19">
        <v>2</v>
      </c>
      <c r="L16" s="19">
        <v>0</v>
      </c>
      <c r="M16" s="19">
        <f t="shared" si="1"/>
        <v>2320</v>
      </c>
      <c r="N16" s="19">
        <v>1</v>
      </c>
      <c r="O16" s="19"/>
      <c r="P16" s="19">
        <v>800</v>
      </c>
      <c r="Q16" s="19">
        <v>1</v>
      </c>
      <c r="R16" s="19"/>
      <c r="S16" s="19">
        <f t="shared" si="2"/>
        <v>348</v>
      </c>
      <c r="T16" s="19" t="s">
        <v>72</v>
      </c>
    </row>
    <row r="17" s="3" customFormat="1" customHeight="1" spans="1:20">
      <c r="A17" s="19">
        <v>13</v>
      </c>
      <c r="B17" s="20" t="s">
        <v>39</v>
      </c>
      <c r="C17" s="20" t="s">
        <v>73</v>
      </c>
      <c r="D17" s="21" t="s">
        <v>74</v>
      </c>
      <c r="E17" s="22">
        <v>42392</v>
      </c>
      <c r="F17" s="20" t="s">
        <v>75</v>
      </c>
      <c r="G17" s="20" t="s">
        <v>35</v>
      </c>
      <c r="H17" s="19" t="s">
        <v>76</v>
      </c>
      <c r="I17" s="20" t="s">
        <v>44</v>
      </c>
      <c r="J17" s="19">
        <v>3</v>
      </c>
      <c r="K17" s="19">
        <v>3</v>
      </c>
      <c r="L17" s="19">
        <v>700</v>
      </c>
      <c r="M17" s="19">
        <f t="shared" si="1"/>
        <v>1380</v>
      </c>
      <c r="N17" s="19">
        <v>1</v>
      </c>
      <c r="O17" s="19"/>
      <c r="P17" s="19">
        <v>800</v>
      </c>
      <c r="Q17" s="19">
        <v>1</v>
      </c>
      <c r="R17" s="19"/>
      <c r="S17" s="19">
        <f t="shared" si="2"/>
        <v>348</v>
      </c>
      <c r="T17" s="19" t="s">
        <v>72</v>
      </c>
    </row>
    <row r="18" s="3" customFormat="1" customHeight="1" spans="1:20">
      <c r="A18" s="19">
        <v>14</v>
      </c>
      <c r="B18" s="20" t="s">
        <v>39</v>
      </c>
      <c r="C18" s="20" t="s">
        <v>73</v>
      </c>
      <c r="D18" s="21" t="s">
        <v>74</v>
      </c>
      <c r="E18" s="19" t="s">
        <v>77</v>
      </c>
      <c r="F18" s="20" t="s">
        <v>78</v>
      </c>
      <c r="G18" s="20" t="s">
        <v>28</v>
      </c>
      <c r="H18" s="19" t="s">
        <v>79</v>
      </c>
      <c r="I18" s="20" t="s">
        <v>44</v>
      </c>
      <c r="J18" s="19">
        <v>1</v>
      </c>
      <c r="K18" s="19">
        <v>1</v>
      </c>
      <c r="L18" s="19">
        <v>0</v>
      </c>
      <c r="M18" s="19">
        <f t="shared" si="1"/>
        <v>1160</v>
      </c>
      <c r="N18" s="19">
        <v>1</v>
      </c>
      <c r="O18" s="19"/>
      <c r="P18" s="19">
        <v>800</v>
      </c>
      <c r="Q18" s="19">
        <v>1</v>
      </c>
      <c r="R18" s="19"/>
      <c r="S18" s="19">
        <f t="shared" si="2"/>
        <v>348</v>
      </c>
      <c r="T18" s="19" t="s">
        <v>72</v>
      </c>
    </row>
    <row r="19" s="3" customFormat="1" customHeight="1" spans="1:20">
      <c r="A19" s="19">
        <v>15</v>
      </c>
      <c r="B19" s="20" t="s">
        <v>39</v>
      </c>
      <c r="C19" s="20" t="s">
        <v>73</v>
      </c>
      <c r="D19" s="21" t="s">
        <v>74</v>
      </c>
      <c r="E19" s="19" t="s">
        <v>62</v>
      </c>
      <c r="F19" s="20" t="s">
        <v>80</v>
      </c>
      <c r="G19" s="20" t="s">
        <v>35</v>
      </c>
      <c r="H19" s="19" t="s">
        <v>81</v>
      </c>
      <c r="I19" s="20" t="s">
        <v>44</v>
      </c>
      <c r="J19" s="19">
        <v>3</v>
      </c>
      <c r="K19" s="19">
        <v>3</v>
      </c>
      <c r="L19" s="19">
        <v>930</v>
      </c>
      <c r="M19" s="19">
        <f t="shared" si="1"/>
        <v>690</v>
      </c>
      <c r="N19" s="19">
        <v>1</v>
      </c>
      <c r="O19" s="19"/>
      <c r="P19" s="19">
        <v>800</v>
      </c>
      <c r="Q19" s="19">
        <v>2</v>
      </c>
      <c r="R19" s="19">
        <v>1</v>
      </c>
      <c r="S19" s="19">
        <f t="shared" si="2"/>
        <v>1044</v>
      </c>
      <c r="T19" s="19" t="s">
        <v>72</v>
      </c>
    </row>
    <row r="20" s="3" customFormat="1" customHeight="1" spans="1:20">
      <c r="A20" s="19">
        <v>16</v>
      </c>
      <c r="B20" s="21" t="s">
        <v>39</v>
      </c>
      <c r="C20" s="21" t="s">
        <v>73</v>
      </c>
      <c r="D20" s="21" t="s">
        <v>74</v>
      </c>
      <c r="E20" s="22">
        <v>42730</v>
      </c>
      <c r="F20" s="31" t="s">
        <v>82</v>
      </c>
      <c r="G20" s="32" t="s">
        <v>28</v>
      </c>
      <c r="H20" s="23">
        <v>510060007</v>
      </c>
      <c r="I20" s="20" t="s">
        <v>44</v>
      </c>
      <c r="J20" s="19">
        <v>1</v>
      </c>
      <c r="K20" s="19">
        <v>1</v>
      </c>
      <c r="L20" s="19">
        <v>0</v>
      </c>
      <c r="M20" s="19">
        <f t="shared" si="1"/>
        <v>1160</v>
      </c>
      <c r="N20" s="19">
        <v>1</v>
      </c>
      <c r="O20" s="19"/>
      <c r="P20" s="19">
        <v>800</v>
      </c>
      <c r="Q20" s="19">
        <v>1</v>
      </c>
      <c r="R20" s="19"/>
      <c r="S20" s="19">
        <f t="shared" si="2"/>
        <v>348</v>
      </c>
      <c r="T20" s="19" t="s">
        <v>45</v>
      </c>
    </row>
    <row r="21" s="5" customFormat="1" customHeight="1" spans="1:20">
      <c r="A21" s="19">
        <v>17</v>
      </c>
      <c r="B21" s="26" t="s">
        <v>39</v>
      </c>
      <c r="C21" s="26" t="s">
        <v>83</v>
      </c>
      <c r="D21" s="27" t="s">
        <v>84</v>
      </c>
      <c r="E21" s="28">
        <v>42612</v>
      </c>
      <c r="F21" s="26" t="s">
        <v>85</v>
      </c>
      <c r="G21" s="26" t="s">
        <v>35</v>
      </c>
      <c r="H21" s="29">
        <v>510070006</v>
      </c>
      <c r="I21" s="26" t="s">
        <v>30</v>
      </c>
      <c r="J21" s="30">
        <v>2</v>
      </c>
      <c r="K21" s="30">
        <v>2</v>
      </c>
      <c r="L21" s="19">
        <v>863</v>
      </c>
      <c r="M21" s="19">
        <f t="shared" si="1"/>
        <v>594</v>
      </c>
      <c r="N21" s="30">
        <v>1</v>
      </c>
      <c r="O21" s="30"/>
      <c r="P21" s="30">
        <v>800</v>
      </c>
      <c r="Q21" s="30">
        <v>1</v>
      </c>
      <c r="R21" s="30">
        <v>1</v>
      </c>
      <c r="S21" s="19">
        <f t="shared" si="2"/>
        <v>696</v>
      </c>
      <c r="T21" s="30" t="s">
        <v>69</v>
      </c>
    </row>
    <row r="22" s="3" customFormat="1" customHeight="1" spans="1:20">
      <c r="A22" s="19">
        <v>18</v>
      </c>
      <c r="B22" s="20" t="s">
        <v>39</v>
      </c>
      <c r="C22" s="20" t="s">
        <v>83</v>
      </c>
      <c r="D22" s="21" t="s">
        <v>84</v>
      </c>
      <c r="E22" s="22">
        <v>42730</v>
      </c>
      <c r="F22" s="20" t="s">
        <v>86</v>
      </c>
      <c r="G22" s="20" t="s">
        <v>35</v>
      </c>
      <c r="H22" s="23">
        <v>510070007</v>
      </c>
      <c r="I22" s="20" t="s">
        <v>44</v>
      </c>
      <c r="J22" s="19">
        <v>1</v>
      </c>
      <c r="K22" s="19">
        <v>1</v>
      </c>
      <c r="L22" s="19">
        <v>0</v>
      </c>
      <c r="M22" s="19">
        <f t="shared" si="1"/>
        <v>1160</v>
      </c>
      <c r="N22" s="19">
        <v>1</v>
      </c>
      <c r="O22" s="19"/>
      <c r="P22" s="19">
        <v>800</v>
      </c>
      <c r="Q22" s="19"/>
      <c r="R22" s="19"/>
      <c r="S22" s="19">
        <f t="shared" si="2"/>
        <v>0</v>
      </c>
      <c r="T22" s="19" t="s">
        <v>45</v>
      </c>
    </row>
    <row r="23" s="5" customFormat="1" customHeight="1" spans="1:20">
      <c r="A23" s="19">
        <v>19</v>
      </c>
      <c r="B23" s="26" t="s">
        <v>39</v>
      </c>
      <c r="C23" s="26" t="s">
        <v>87</v>
      </c>
      <c r="D23" s="27" t="s">
        <v>87</v>
      </c>
      <c r="E23" s="28">
        <v>42612</v>
      </c>
      <c r="F23" s="26" t="s">
        <v>88</v>
      </c>
      <c r="G23" s="26" t="s">
        <v>28</v>
      </c>
      <c r="H23" s="30" t="s">
        <v>89</v>
      </c>
      <c r="I23" s="26" t="s">
        <v>44</v>
      </c>
      <c r="J23" s="30">
        <v>2</v>
      </c>
      <c r="K23" s="30">
        <v>2</v>
      </c>
      <c r="L23" s="30">
        <v>0</v>
      </c>
      <c r="M23" s="19">
        <f t="shared" si="1"/>
        <v>2320</v>
      </c>
      <c r="N23" s="30">
        <v>1</v>
      </c>
      <c r="O23" s="30"/>
      <c r="P23" s="30">
        <v>800</v>
      </c>
      <c r="Q23" s="30">
        <v>2</v>
      </c>
      <c r="R23" s="30">
        <v>1</v>
      </c>
      <c r="S23" s="19">
        <f t="shared" si="2"/>
        <v>1044</v>
      </c>
      <c r="T23" s="30" t="s">
        <v>90</v>
      </c>
    </row>
    <row r="24" s="6" customFormat="1" customHeight="1" spans="1:20">
      <c r="A24" s="19">
        <v>20</v>
      </c>
      <c r="B24" s="20" t="s">
        <v>39</v>
      </c>
      <c r="C24" s="26" t="s">
        <v>87</v>
      </c>
      <c r="D24" s="27" t="s">
        <v>87</v>
      </c>
      <c r="E24" s="22">
        <v>43373</v>
      </c>
      <c r="F24" s="20" t="s">
        <v>91</v>
      </c>
      <c r="G24" s="20" t="s">
        <v>28</v>
      </c>
      <c r="H24" s="23">
        <v>510080002</v>
      </c>
      <c r="I24" s="20" t="s">
        <v>53</v>
      </c>
      <c r="J24" s="19">
        <v>2</v>
      </c>
      <c r="K24" s="19">
        <v>2</v>
      </c>
      <c r="L24" s="19">
        <v>0</v>
      </c>
      <c r="M24" s="19">
        <f t="shared" si="1"/>
        <v>2320</v>
      </c>
      <c r="N24" s="19">
        <v>1</v>
      </c>
      <c r="O24" s="19"/>
      <c r="P24" s="19">
        <v>800</v>
      </c>
      <c r="Q24" s="19">
        <v>2</v>
      </c>
      <c r="R24" s="19">
        <v>1</v>
      </c>
      <c r="S24" s="19">
        <f t="shared" si="2"/>
        <v>1044</v>
      </c>
      <c r="T24" s="30" t="s">
        <v>92</v>
      </c>
    </row>
    <row r="25" s="5" customFormat="1" customHeight="1" spans="1:20">
      <c r="A25" s="19">
        <v>21</v>
      </c>
      <c r="B25" s="26" t="s">
        <v>39</v>
      </c>
      <c r="C25" s="26" t="s">
        <v>93</v>
      </c>
      <c r="D25" s="27" t="s">
        <v>93</v>
      </c>
      <c r="E25" s="28">
        <v>42212</v>
      </c>
      <c r="F25" s="26" t="s">
        <v>94</v>
      </c>
      <c r="G25" s="26" t="s">
        <v>28</v>
      </c>
      <c r="H25" s="29">
        <v>510090004</v>
      </c>
      <c r="I25" s="26" t="s">
        <v>44</v>
      </c>
      <c r="J25" s="30">
        <v>5</v>
      </c>
      <c r="K25" s="30">
        <v>3</v>
      </c>
      <c r="L25" s="19">
        <v>1004</v>
      </c>
      <c r="M25" s="19">
        <f t="shared" si="1"/>
        <v>468</v>
      </c>
      <c r="N25" s="30">
        <v>1</v>
      </c>
      <c r="O25" s="30"/>
      <c r="P25" s="30">
        <v>800</v>
      </c>
      <c r="Q25" s="30">
        <v>2</v>
      </c>
      <c r="R25" s="30">
        <v>0</v>
      </c>
      <c r="S25" s="30">
        <f t="shared" si="2"/>
        <v>696</v>
      </c>
      <c r="T25" s="30" t="s">
        <v>66</v>
      </c>
    </row>
    <row r="26" s="7" customFormat="1" customHeight="1" spans="1:20">
      <c r="A26" s="19">
        <v>22</v>
      </c>
      <c r="B26" s="26" t="s">
        <v>39</v>
      </c>
      <c r="C26" s="26" t="s">
        <v>93</v>
      </c>
      <c r="D26" s="27" t="s">
        <v>93</v>
      </c>
      <c r="E26" s="28">
        <v>42517</v>
      </c>
      <c r="F26" s="26" t="s">
        <v>95</v>
      </c>
      <c r="G26" s="26" t="s">
        <v>28</v>
      </c>
      <c r="H26" s="29">
        <v>510090005</v>
      </c>
      <c r="I26" s="26" t="s">
        <v>44</v>
      </c>
      <c r="J26" s="30">
        <v>1</v>
      </c>
      <c r="K26" s="30">
        <v>1</v>
      </c>
      <c r="L26" s="30">
        <v>0</v>
      </c>
      <c r="M26" s="19">
        <f t="shared" si="1"/>
        <v>1160</v>
      </c>
      <c r="N26" s="30"/>
      <c r="O26" s="30"/>
      <c r="P26" s="30"/>
      <c r="Q26" s="30"/>
      <c r="R26" s="30"/>
      <c r="S26" s="30">
        <f t="shared" si="2"/>
        <v>0</v>
      </c>
      <c r="T26" s="30" t="s">
        <v>96</v>
      </c>
    </row>
    <row r="27" s="6" customFormat="1" customHeight="1" spans="1:20">
      <c r="A27" s="19">
        <v>23</v>
      </c>
      <c r="B27" s="26" t="s">
        <v>39</v>
      </c>
      <c r="C27" s="26" t="s">
        <v>93</v>
      </c>
      <c r="D27" s="27" t="s">
        <v>93</v>
      </c>
      <c r="E27" s="28">
        <v>42548</v>
      </c>
      <c r="F27" s="26" t="s">
        <v>97</v>
      </c>
      <c r="G27" s="26" t="s">
        <v>28</v>
      </c>
      <c r="H27" s="29">
        <v>510090006</v>
      </c>
      <c r="I27" s="26" t="s">
        <v>44</v>
      </c>
      <c r="J27" s="30">
        <v>4</v>
      </c>
      <c r="K27" s="30">
        <v>4</v>
      </c>
      <c r="L27" s="30">
        <v>0</v>
      </c>
      <c r="M27" s="19">
        <f t="shared" si="1"/>
        <v>4640</v>
      </c>
      <c r="N27" s="30">
        <v>1</v>
      </c>
      <c r="O27" s="30"/>
      <c r="P27" s="30">
        <v>800</v>
      </c>
      <c r="Q27" s="30">
        <v>2</v>
      </c>
      <c r="R27" s="30"/>
      <c r="S27" s="30">
        <f t="shared" si="2"/>
        <v>696</v>
      </c>
      <c r="T27" s="29" t="s">
        <v>98</v>
      </c>
    </row>
    <row r="28" s="5" customFormat="1" customHeight="1" spans="1:20">
      <c r="A28" s="19">
        <v>24</v>
      </c>
      <c r="B28" s="26" t="s">
        <v>39</v>
      </c>
      <c r="C28" s="26" t="s">
        <v>93</v>
      </c>
      <c r="D28" s="27" t="s">
        <v>93</v>
      </c>
      <c r="E28" s="28">
        <v>42578</v>
      </c>
      <c r="F28" s="26" t="s">
        <v>99</v>
      </c>
      <c r="G28" s="26" t="s">
        <v>28</v>
      </c>
      <c r="H28" s="29">
        <v>510090008</v>
      </c>
      <c r="I28" s="26" t="s">
        <v>44</v>
      </c>
      <c r="J28" s="30">
        <v>2</v>
      </c>
      <c r="K28" s="30">
        <v>2</v>
      </c>
      <c r="L28" s="30">
        <v>0</v>
      </c>
      <c r="M28" s="19">
        <f t="shared" si="1"/>
        <v>2320</v>
      </c>
      <c r="N28" s="30">
        <v>1</v>
      </c>
      <c r="O28" s="30"/>
      <c r="P28" s="30">
        <v>800</v>
      </c>
      <c r="Q28" s="30">
        <v>1</v>
      </c>
      <c r="R28" s="30">
        <v>1</v>
      </c>
      <c r="S28" s="30">
        <f t="shared" si="2"/>
        <v>696</v>
      </c>
      <c r="T28" s="30" t="s">
        <v>66</v>
      </c>
    </row>
    <row r="29" s="1" customFormat="1" customHeight="1" spans="1:20">
      <c r="A29" s="19">
        <v>25</v>
      </c>
      <c r="B29" s="20" t="s">
        <v>39</v>
      </c>
      <c r="C29" s="20" t="s">
        <v>93</v>
      </c>
      <c r="D29" s="21" t="s">
        <v>93</v>
      </c>
      <c r="E29" s="22">
        <v>42882</v>
      </c>
      <c r="F29" s="20" t="s">
        <v>100</v>
      </c>
      <c r="G29" s="20" t="s">
        <v>28</v>
      </c>
      <c r="H29" s="23">
        <v>510090011</v>
      </c>
      <c r="I29" s="26" t="s">
        <v>44</v>
      </c>
      <c r="J29" s="19">
        <v>1</v>
      </c>
      <c r="K29" s="19">
        <v>1</v>
      </c>
      <c r="L29" s="19">
        <v>0</v>
      </c>
      <c r="M29" s="19">
        <f t="shared" si="1"/>
        <v>1160</v>
      </c>
      <c r="N29" s="19">
        <v>1</v>
      </c>
      <c r="O29" s="19"/>
      <c r="P29" s="19">
        <v>800</v>
      </c>
      <c r="Q29" s="19">
        <v>1</v>
      </c>
      <c r="R29" s="19"/>
      <c r="S29" s="30">
        <f t="shared" ref="S29:S40" si="3">(Q29+R29)*348</f>
        <v>348</v>
      </c>
      <c r="T29" s="30" t="s">
        <v>101</v>
      </c>
    </row>
    <row r="30" s="6" customFormat="1" customHeight="1" spans="1:20">
      <c r="A30" s="19">
        <v>26</v>
      </c>
      <c r="B30" s="20" t="s">
        <v>39</v>
      </c>
      <c r="C30" s="20" t="s">
        <v>93</v>
      </c>
      <c r="D30" s="21" t="s">
        <v>93</v>
      </c>
      <c r="E30" s="22">
        <v>42913</v>
      </c>
      <c r="F30" s="20" t="s">
        <v>102</v>
      </c>
      <c r="G30" s="20" t="s">
        <v>28</v>
      </c>
      <c r="H30" s="23">
        <v>510090012</v>
      </c>
      <c r="I30" s="20" t="s">
        <v>44</v>
      </c>
      <c r="J30" s="19">
        <v>1</v>
      </c>
      <c r="K30" s="19">
        <v>1</v>
      </c>
      <c r="L30" s="19">
        <v>0</v>
      </c>
      <c r="M30" s="19">
        <f t="shared" si="1"/>
        <v>1160</v>
      </c>
      <c r="N30" s="19"/>
      <c r="O30" s="19"/>
      <c r="P30" s="19"/>
      <c r="Q30" s="19"/>
      <c r="R30" s="19"/>
      <c r="S30" s="30">
        <f t="shared" si="3"/>
        <v>0</v>
      </c>
      <c r="T30" s="30" t="s">
        <v>103</v>
      </c>
    </row>
    <row r="31" s="4" customFormat="1" customHeight="1" spans="1:20">
      <c r="A31" s="19">
        <v>27</v>
      </c>
      <c r="B31" s="20" t="s">
        <v>39</v>
      </c>
      <c r="C31" s="20" t="s">
        <v>93</v>
      </c>
      <c r="D31" s="21" t="s">
        <v>93</v>
      </c>
      <c r="E31" s="22">
        <v>43035</v>
      </c>
      <c r="F31" s="20" t="s">
        <v>104</v>
      </c>
      <c r="G31" s="20" t="s">
        <v>28</v>
      </c>
      <c r="H31" s="23">
        <v>510090014</v>
      </c>
      <c r="I31" s="20" t="s">
        <v>44</v>
      </c>
      <c r="J31" s="19">
        <v>2</v>
      </c>
      <c r="K31" s="19">
        <v>2</v>
      </c>
      <c r="L31" s="19">
        <v>0</v>
      </c>
      <c r="M31" s="19">
        <f t="shared" si="1"/>
        <v>2320</v>
      </c>
      <c r="N31" s="19">
        <v>1</v>
      </c>
      <c r="O31" s="19"/>
      <c r="P31" s="19">
        <v>800</v>
      </c>
      <c r="Q31" s="19">
        <v>1</v>
      </c>
      <c r="R31" s="19">
        <v>1</v>
      </c>
      <c r="S31" s="30">
        <f t="shared" si="3"/>
        <v>696</v>
      </c>
      <c r="T31" s="19" t="s">
        <v>105</v>
      </c>
    </row>
    <row r="32" s="4" customFormat="1" customHeight="1" spans="1:20">
      <c r="A32" s="19">
        <v>28</v>
      </c>
      <c r="B32" s="20" t="s">
        <v>39</v>
      </c>
      <c r="C32" s="20" t="s">
        <v>93</v>
      </c>
      <c r="D32" s="21" t="s">
        <v>93</v>
      </c>
      <c r="E32" s="22">
        <v>43035</v>
      </c>
      <c r="F32" s="20" t="s">
        <v>106</v>
      </c>
      <c r="G32" s="20" t="s">
        <v>28</v>
      </c>
      <c r="H32" s="23">
        <v>510090015</v>
      </c>
      <c r="I32" s="20" t="s">
        <v>30</v>
      </c>
      <c r="J32" s="19">
        <v>2</v>
      </c>
      <c r="K32" s="19">
        <v>2</v>
      </c>
      <c r="L32" s="30">
        <v>230</v>
      </c>
      <c r="M32" s="19">
        <f t="shared" si="1"/>
        <v>1860</v>
      </c>
      <c r="N32" s="19">
        <v>1</v>
      </c>
      <c r="O32" s="19"/>
      <c r="P32" s="19">
        <v>800</v>
      </c>
      <c r="Q32" s="19">
        <v>1</v>
      </c>
      <c r="R32" s="19">
        <v>1</v>
      </c>
      <c r="S32" s="30">
        <f t="shared" si="3"/>
        <v>696</v>
      </c>
      <c r="T32" s="19" t="s">
        <v>105</v>
      </c>
    </row>
    <row r="33" s="6" customFormat="1" customHeight="1" spans="1:20">
      <c r="A33" s="19">
        <v>29</v>
      </c>
      <c r="B33" s="20" t="s">
        <v>39</v>
      </c>
      <c r="C33" s="20" t="s">
        <v>93</v>
      </c>
      <c r="D33" s="21" t="s">
        <v>93</v>
      </c>
      <c r="E33" s="22">
        <v>43400</v>
      </c>
      <c r="F33" s="20" t="s">
        <v>107</v>
      </c>
      <c r="G33" s="20" t="s">
        <v>28</v>
      </c>
      <c r="H33" s="23">
        <v>510090018</v>
      </c>
      <c r="I33" s="20" t="s">
        <v>44</v>
      </c>
      <c r="J33" s="19">
        <v>2</v>
      </c>
      <c r="K33" s="19">
        <v>2</v>
      </c>
      <c r="L33" s="19">
        <v>0</v>
      </c>
      <c r="M33" s="19">
        <f t="shared" si="1"/>
        <v>2320</v>
      </c>
      <c r="N33" s="19">
        <v>1</v>
      </c>
      <c r="O33" s="19"/>
      <c r="P33" s="19">
        <v>800</v>
      </c>
      <c r="Q33" s="19">
        <v>1</v>
      </c>
      <c r="R33" s="19">
        <v>1</v>
      </c>
      <c r="S33" s="30">
        <f t="shared" si="3"/>
        <v>696</v>
      </c>
      <c r="T33" s="19" t="s">
        <v>108</v>
      </c>
    </row>
    <row r="34" s="6" customFormat="1" customHeight="1" spans="1:20">
      <c r="A34" s="19">
        <v>30</v>
      </c>
      <c r="B34" s="20" t="s">
        <v>39</v>
      </c>
      <c r="C34" s="20" t="s">
        <v>93</v>
      </c>
      <c r="D34" s="21" t="s">
        <v>93</v>
      </c>
      <c r="E34" s="22">
        <v>43400</v>
      </c>
      <c r="F34" s="20" t="s">
        <v>109</v>
      </c>
      <c r="G34" s="20" t="s">
        <v>35</v>
      </c>
      <c r="H34" s="23">
        <v>510090019</v>
      </c>
      <c r="I34" s="20" t="s">
        <v>44</v>
      </c>
      <c r="J34" s="19">
        <v>1</v>
      </c>
      <c r="K34" s="19">
        <v>1</v>
      </c>
      <c r="L34" s="19">
        <v>0</v>
      </c>
      <c r="M34" s="19">
        <f t="shared" si="1"/>
        <v>1160</v>
      </c>
      <c r="N34" s="19">
        <v>1</v>
      </c>
      <c r="O34" s="19"/>
      <c r="P34" s="19">
        <v>800</v>
      </c>
      <c r="Q34" s="19">
        <v>1</v>
      </c>
      <c r="R34" s="19"/>
      <c r="S34" s="30">
        <f t="shared" si="3"/>
        <v>348</v>
      </c>
      <c r="T34" s="19" t="s">
        <v>108</v>
      </c>
    </row>
    <row r="35" s="8" customFormat="1" customHeight="1" spans="1:20">
      <c r="A35" s="20" t="s">
        <v>110</v>
      </c>
      <c r="B35" s="20" t="s">
        <v>39</v>
      </c>
      <c r="C35" s="20" t="s">
        <v>93</v>
      </c>
      <c r="D35" s="21" t="s">
        <v>93</v>
      </c>
      <c r="E35" s="22">
        <v>43431</v>
      </c>
      <c r="F35" s="20" t="s">
        <v>111</v>
      </c>
      <c r="G35" s="20" t="s">
        <v>35</v>
      </c>
      <c r="H35" s="23">
        <v>510090020</v>
      </c>
      <c r="I35" s="20" t="s">
        <v>53</v>
      </c>
      <c r="J35" s="19">
        <v>3</v>
      </c>
      <c r="K35" s="19">
        <v>3</v>
      </c>
      <c r="L35" s="19">
        <v>0</v>
      </c>
      <c r="M35" s="19">
        <f t="shared" si="1"/>
        <v>3480</v>
      </c>
      <c r="N35" s="19">
        <v>1</v>
      </c>
      <c r="O35" s="19"/>
      <c r="P35" s="19">
        <v>800</v>
      </c>
      <c r="Q35" s="19">
        <v>2</v>
      </c>
      <c r="R35" s="19"/>
      <c r="S35" s="30">
        <f t="shared" si="3"/>
        <v>696</v>
      </c>
      <c r="T35" s="19" t="s">
        <v>112</v>
      </c>
    </row>
    <row r="36" s="6" customFormat="1" customHeight="1" spans="1:20">
      <c r="A36" s="19">
        <v>31</v>
      </c>
      <c r="B36" s="20" t="s">
        <v>39</v>
      </c>
      <c r="C36" s="20" t="s">
        <v>93</v>
      </c>
      <c r="D36" s="21" t="s">
        <v>93</v>
      </c>
      <c r="E36" s="22">
        <v>43431</v>
      </c>
      <c r="F36" s="20" t="s">
        <v>113</v>
      </c>
      <c r="G36" s="20" t="s">
        <v>28</v>
      </c>
      <c r="H36" s="23">
        <v>510090021</v>
      </c>
      <c r="I36" s="20" t="s">
        <v>30</v>
      </c>
      <c r="J36" s="19">
        <v>3</v>
      </c>
      <c r="K36" s="19">
        <v>3</v>
      </c>
      <c r="L36" s="30">
        <v>0</v>
      </c>
      <c r="M36" s="19">
        <f t="shared" si="1"/>
        <v>3480</v>
      </c>
      <c r="N36" s="19">
        <v>1</v>
      </c>
      <c r="O36" s="19"/>
      <c r="P36" s="19">
        <v>800</v>
      </c>
      <c r="Q36" s="19">
        <v>2</v>
      </c>
      <c r="R36" s="19"/>
      <c r="S36" s="30">
        <f t="shared" si="3"/>
        <v>696</v>
      </c>
      <c r="T36" s="19" t="s">
        <v>114</v>
      </c>
    </row>
    <row r="37" s="1" customFormat="1" customHeight="1" spans="1:20">
      <c r="A37" s="19">
        <v>32</v>
      </c>
      <c r="B37" s="20" t="s">
        <v>39</v>
      </c>
      <c r="C37" s="20" t="s">
        <v>93</v>
      </c>
      <c r="D37" s="21" t="s">
        <v>93</v>
      </c>
      <c r="E37" s="22">
        <v>43461</v>
      </c>
      <c r="F37" s="20" t="s">
        <v>115</v>
      </c>
      <c r="G37" s="20" t="s">
        <v>28</v>
      </c>
      <c r="H37" s="23">
        <v>510090022</v>
      </c>
      <c r="I37" s="20" t="s">
        <v>53</v>
      </c>
      <c r="J37" s="19">
        <v>2</v>
      </c>
      <c r="K37" s="19">
        <v>2</v>
      </c>
      <c r="L37" s="19">
        <v>432</v>
      </c>
      <c r="M37" s="19">
        <f t="shared" si="1"/>
        <v>1456</v>
      </c>
      <c r="N37" s="19">
        <v>1</v>
      </c>
      <c r="O37" s="19"/>
      <c r="P37" s="19">
        <v>800</v>
      </c>
      <c r="Q37" s="19">
        <v>1</v>
      </c>
      <c r="R37" s="19">
        <v>1</v>
      </c>
      <c r="S37" s="30">
        <f t="shared" si="3"/>
        <v>696</v>
      </c>
      <c r="T37" s="19" t="s">
        <v>116</v>
      </c>
    </row>
    <row r="38" s="1" customFormat="1" customHeight="1" spans="1:20">
      <c r="A38" s="19">
        <v>33</v>
      </c>
      <c r="B38" s="20" t="s">
        <v>39</v>
      </c>
      <c r="C38" s="20" t="s">
        <v>93</v>
      </c>
      <c r="D38" s="21" t="s">
        <v>93</v>
      </c>
      <c r="E38" s="22">
        <v>43492</v>
      </c>
      <c r="F38" s="20" t="s">
        <v>117</v>
      </c>
      <c r="G38" s="20" t="s">
        <v>28</v>
      </c>
      <c r="H38" s="23">
        <v>510090023</v>
      </c>
      <c r="I38" s="20" t="s">
        <v>53</v>
      </c>
      <c r="J38" s="19">
        <v>1</v>
      </c>
      <c r="K38" s="19">
        <v>1</v>
      </c>
      <c r="L38" s="19">
        <v>0</v>
      </c>
      <c r="M38" s="19">
        <f t="shared" si="1"/>
        <v>1160</v>
      </c>
      <c r="N38" s="19"/>
      <c r="O38" s="19"/>
      <c r="P38" s="19"/>
      <c r="Q38" s="19"/>
      <c r="R38" s="19"/>
      <c r="S38" s="30">
        <f t="shared" si="3"/>
        <v>0</v>
      </c>
      <c r="T38" s="19" t="s">
        <v>118</v>
      </c>
    </row>
    <row r="39" s="6" customFormat="1" customHeight="1" spans="1:20">
      <c r="A39" s="19">
        <v>34</v>
      </c>
      <c r="B39" s="20" t="s">
        <v>39</v>
      </c>
      <c r="C39" s="20" t="s">
        <v>93</v>
      </c>
      <c r="D39" s="21" t="s">
        <v>93</v>
      </c>
      <c r="E39" s="22">
        <v>43678</v>
      </c>
      <c r="F39" s="20" t="s">
        <v>119</v>
      </c>
      <c r="G39" s="20" t="s">
        <v>28</v>
      </c>
      <c r="H39" s="23">
        <v>510090024</v>
      </c>
      <c r="I39" s="20" t="s">
        <v>53</v>
      </c>
      <c r="J39" s="19">
        <v>7</v>
      </c>
      <c r="K39" s="19">
        <v>7</v>
      </c>
      <c r="L39" s="19">
        <v>876</v>
      </c>
      <c r="M39" s="19">
        <f t="shared" si="1"/>
        <v>1988</v>
      </c>
      <c r="N39" s="19"/>
      <c r="O39" s="19">
        <v>1</v>
      </c>
      <c r="P39" s="19">
        <v>600</v>
      </c>
      <c r="Q39" s="19">
        <v>2</v>
      </c>
      <c r="R39" s="19">
        <v>1</v>
      </c>
      <c r="S39" s="30">
        <f t="shared" si="3"/>
        <v>1044</v>
      </c>
      <c r="T39" s="19" t="s">
        <v>120</v>
      </c>
    </row>
    <row r="40" s="6" customFormat="1" customHeight="1" spans="1:20">
      <c r="A40" s="19">
        <v>35</v>
      </c>
      <c r="B40" s="20" t="s">
        <v>39</v>
      </c>
      <c r="C40" s="20" t="s">
        <v>121</v>
      </c>
      <c r="D40" s="21" t="s">
        <v>122</v>
      </c>
      <c r="E40" s="22">
        <v>43654</v>
      </c>
      <c r="F40" s="20" t="s">
        <v>123</v>
      </c>
      <c r="G40" s="20" t="s">
        <v>28</v>
      </c>
      <c r="H40" s="23">
        <v>510030001</v>
      </c>
      <c r="I40" s="20" t="s">
        <v>53</v>
      </c>
      <c r="J40" s="19">
        <v>1</v>
      </c>
      <c r="K40" s="19">
        <v>1</v>
      </c>
      <c r="L40" s="19">
        <v>0</v>
      </c>
      <c r="M40" s="19">
        <f t="shared" si="1"/>
        <v>1160</v>
      </c>
      <c r="N40" s="19">
        <v>1</v>
      </c>
      <c r="O40" s="19"/>
      <c r="P40" s="19">
        <v>800</v>
      </c>
      <c r="Q40" s="19">
        <v>1</v>
      </c>
      <c r="R40" s="19"/>
      <c r="S40" s="30">
        <f t="shared" si="3"/>
        <v>348</v>
      </c>
      <c r="T40" s="19" t="s">
        <v>124</v>
      </c>
    </row>
    <row r="41" s="6" customFormat="1" customHeight="1" spans="1:20">
      <c r="A41" s="19">
        <v>36</v>
      </c>
      <c r="B41" s="20" t="s">
        <v>39</v>
      </c>
      <c r="C41" s="26" t="s">
        <v>87</v>
      </c>
      <c r="D41" s="27" t="s">
        <v>87</v>
      </c>
      <c r="E41" s="22">
        <v>43689</v>
      </c>
      <c r="F41" s="20" t="s">
        <v>125</v>
      </c>
      <c r="G41" s="20" t="s">
        <v>28</v>
      </c>
      <c r="H41" s="23">
        <v>510080003</v>
      </c>
      <c r="I41" s="20" t="s">
        <v>53</v>
      </c>
      <c r="J41" s="19">
        <v>1</v>
      </c>
      <c r="K41" s="19">
        <v>1</v>
      </c>
      <c r="L41" s="19">
        <v>0</v>
      </c>
      <c r="M41" s="19">
        <v>1160</v>
      </c>
      <c r="N41" s="19">
        <v>1</v>
      </c>
      <c r="O41" s="19"/>
      <c r="P41" s="19">
        <v>800</v>
      </c>
      <c r="Q41" s="19">
        <v>1</v>
      </c>
      <c r="R41" s="19"/>
      <c r="S41" s="30">
        <v>348</v>
      </c>
      <c r="T41" s="19" t="s">
        <v>126</v>
      </c>
    </row>
    <row r="42" s="6" customFormat="1" customHeight="1" spans="1:20">
      <c r="A42" s="19">
        <v>37</v>
      </c>
      <c r="B42" s="20" t="s">
        <v>39</v>
      </c>
      <c r="C42" s="20" t="s">
        <v>93</v>
      </c>
      <c r="D42" s="21" t="s">
        <v>93</v>
      </c>
      <c r="E42" s="22">
        <v>43700</v>
      </c>
      <c r="F42" s="20" t="s">
        <v>127</v>
      </c>
      <c r="G42" s="20" t="s">
        <v>28</v>
      </c>
      <c r="H42" s="23">
        <v>510090025</v>
      </c>
      <c r="I42" s="20" t="s">
        <v>53</v>
      </c>
      <c r="J42" s="19">
        <v>4</v>
      </c>
      <c r="K42" s="19">
        <v>4</v>
      </c>
      <c r="L42" s="19">
        <v>1068</v>
      </c>
      <c r="M42" s="19">
        <v>368</v>
      </c>
      <c r="N42" s="19">
        <v>1</v>
      </c>
      <c r="O42" s="19"/>
      <c r="P42" s="19">
        <v>800</v>
      </c>
      <c r="Q42" s="19">
        <v>3</v>
      </c>
      <c r="R42" s="19"/>
      <c r="S42" s="30">
        <v>1044</v>
      </c>
      <c r="T42" s="19" t="s">
        <v>126</v>
      </c>
    </row>
    <row r="43" s="1" customFormat="1" customHeight="1" spans="1:20">
      <c r="A43" s="24" t="s">
        <v>128</v>
      </c>
      <c r="B43" s="25"/>
      <c r="C43" s="25"/>
      <c r="D43" s="25"/>
      <c r="E43" s="25"/>
      <c r="F43" s="25"/>
      <c r="G43" s="25"/>
      <c r="H43" s="25"/>
      <c r="I43" s="25"/>
      <c r="J43" s="30">
        <f>SUM(J7:J34,J36:J42)</f>
        <v>78</v>
      </c>
      <c r="K43" s="30">
        <f>SUM(K7:K34,K36:K42)</f>
        <v>74</v>
      </c>
      <c r="L43" s="30" t="s">
        <v>38</v>
      </c>
      <c r="M43" s="30">
        <f>SUM(M7:M34,M37:M42)</f>
        <v>60804</v>
      </c>
      <c r="N43" s="30">
        <f t="shared" ref="N43:S43" si="4">SUM(N7:N34,N36:N42)</f>
        <v>31</v>
      </c>
      <c r="O43" s="30">
        <f t="shared" si="4"/>
        <v>1</v>
      </c>
      <c r="P43" s="30">
        <f t="shared" si="4"/>
        <v>25400</v>
      </c>
      <c r="Q43" s="30">
        <f t="shared" si="4"/>
        <v>42</v>
      </c>
      <c r="R43" s="30">
        <f t="shared" si="4"/>
        <v>14</v>
      </c>
      <c r="S43" s="30">
        <f t="shared" si="4"/>
        <v>19488</v>
      </c>
      <c r="T43" s="30"/>
    </row>
    <row r="44" s="4" customFormat="1" customHeight="1" spans="1:20">
      <c r="A44" s="19">
        <v>38</v>
      </c>
      <c r="B44" s="20" t="s">
        <v>129</v>
      </c>
      <c r="C44" s="20" t="s">
        <v>130</v>
      </c>
      <c r="D44" s="20" t="s">
        <v>131</v>
      </c>
      <c r="E44" s="22">
        <v>42333</v>
      </c>
      <c r="F44" s="20" t="s">
        <v>132</v>
      </c>
      <c r="G44" s="20" t="s">
        <v>35</v>
      </c>
      <c r="H44" s="19" t="s">
        <v>133</v>
      </c>
      <c r="I44" s="20" t="s">
        <v>44</v>
      </c>
      <c r="J44" s="19">
        <v>2</v>
      </c>
      <c r="K44" s="19">
        <v>2</v>
      </c>
      <c r="L44" s="19">
        <v>0</v>
      </c>
      <c r="M44" s="19">
        <f>(1160-L44)*K44</f>
        <v>2320</v>
      </c>
      <c r="N44" s="19">
        <v>1</v>
      </c>
      <c r="O44" s="19"/>
      <c r="P44" s="19">
        <v>800</v>
      </c>
      <c r="Q44" s="19">
        <v>2</v>
      </c>
      <c r="R44" s="19">
        <v>1</v>
      </c>
      <c r="S44" s="19">
        <f>(Q44+R44)*348</f>
        <v>1044</v>
      </c>
      <c r="T44" s="19" t="s">
        <v>31</v>
      </c>
    </row>
    <row r="45" s="3" customFormat="1" customHeight="1" spans="1:20">
      <c r="A45" s="19">
        <v>39</v>
      </c>
      <c r="B45" s="20" t="s">
        <v>129</v>
      </c>
      <c r="C45" s="20" t="s">
        <v>130</v>
      </c>
      <c r="D45" s="20" t="s">
        <v>131</v>
      </c>
      <c r="E45" s="19" t="s">
        <v>134</v>
      </c>
      <c r="F45" s="20" t="s">
        <v>135</v>
      </c>
      <c r="G45" s="20" t="s">
        <v>28</v>
      </c>
      <c r="H45" s="19" t="s">
        <v>136</v>
      </c>
      <c r="I45" s="20" t="s">
        <v>44</v>
      </c>
      <c r="J45" s="19">
        <v>2</v>
      </c>
      <c r="K45" s="19">
        <v>2</v>
      </c>
      <c r="L45" s="19">
        <v>0</v>
      </c>
      <c r="M45" s="19">
        <f t="shared" ref="M45:M62" si="5">(1160-L45)*K45</f>
        <v>2320</v>
      </c>
      <c r="N45" s="19">
        <v>1</v>
      </c>
      <c r="O45" s="19"/>
      <c r="P45" s="19">
        <v>800</v>
      </c>
      <c r="Q45" s="19">
        <v>1</v>
      </c>
      <c r="R45" s="19">
        <v>1</v>
      </c>
      <c r="S45" s="19">
        <f>(Q45+R45)*348</f>
        <v>696</v>
      </c>
      <c r="T45" s="19" t="s">
        <v>137</v>
      </c>
    </row>
    <row r="46" s="4" customFormat="1" customHeight="1" spans="1:20">
      <c r="A46" s="19">
        <v>40</v>
      </c>
      <c r="B46" s="20" t="s">
        <v>129</v>
      </c>
      <c r="C46" s="20" t="s">
        <v>130</v>
      </c>
      <c r="D46" s="20" t="s">
        <v>131</v>
      </c>
      <c r="E46" s="22">
        <v>42333</v>
      </c>
      <c r="F46" s="20" t="s">
        <v>138</v>
      </c>
      <c r="G46" s="20" t="s">
        <v>28</v>
      </c>
      <c r="H46" s="19" t="s">
        <v>139</v>
      </c>
      <c r="I46" s="20" t="s">
        <v>44</v>
      </c>
      <c r="J46" s="19">
        <v>1</v>
      </c>
      <c r="K46" s="19">
        <v>1</v>
      </c>
      <c r="L46" s="19">
        <v>0</v>
      </c>
      <c r="M46" s="19">
        <f t="shared" si="5"/>
        <v>1160</v>
      </c>
      <c r="N46" s="19">
        <v>1</v>
      </c>
      <c r="O46" s="19"/>
      <c r="P46" s="19">
        <v>800</v>
      </c>
      <c r="Q46" s="19">
        <v>1</v>
      </c>
      <c r="R46" s="19"/>
      <c r="S46" s="19">
        <f>(Q46+R46)*348</f>
        <v>348</v>
      </c>
      <c r="T46" s="19" t="s">
        <v>31</v>
      </c>
    </row>
    <row r="47" s="4" customFormat="1" customHeight="1" spans="1:20">
      <c r="A47" s="19">
        <v>41</v>
      </c>
      <c r="B47" s="20" t="s">
        <v>129</v>
      </c>
      <c r="C47" s="20" t="s">
        <v>130</v>
      </c>
      <c r="D47" s="20" t="s">
        <v>131</v>
      </c>
      <c r="E47" s="22">
        <v>42349</v>
      </c>
      <c r="F47" s="20" t="s">
        <v>140</v>
      </c>
      <c r="G47" s="20" t="s">
        <v>35</v>
      </c>
      <c r="H47" s="19" t="s">
        <v>141</v>
      </c>
      <c r="I47" s="20" t="s">
        <v>44</v>
      </c>
      <c r="J47" s="19">
        <v>2</v>
      </c>
      <c r="K47" s="19">
        <v>2</v>
      </c>
      <c r="L47" s="19">
        <v>0</v>
      </c>
      <c r="M47" s="19">
        <f t="shared" si="5"/>
        <v>2320</v>
      </c>
      <c r="N47" s="19">
        <v>1</v>
      </c>
      <c r="O47" s="19"/>
      <c r="P47" s="19">
        <v>800</v>
      </c>
      <c r="Q47" s="19">
        <v>2</v>
      </c>
      <c r="R47" s="19">
        <v>1</v>
      </c>
      <c r="S47" s="19">
        <f t="shared" ref="S47:S53" si="6">(Q47+R47)*348</f>
        <v>1044</v>
      </c>
      <c r="T47" s="19" t="s">
        <v>142</v>
      </c>
    </row>
    <row r="48" s="5" customFormat="1" customHeight="1" spans="1:20">
      <c r="A48" s="19">
        <v>42</v>
      </c>
      <c r="B48" s="26" t="s">
        <v>129</v>
      </c>
      <c r="C48" s="26" t="s">
        <v>130</v>
      </c>
      <c r="D48" s="26" t="s">
        <v>131</v>
      </c>
      <c r="E48" s="30" t="s">
        <v>143</v>
      </c>
      <c r="F48" s="26" t="s">
        <v>144</v>
      </c>
      <c r="G48" s="26" t="s">
        <v>35</v>
      </c>
      <c r="H48" s="30" t="s">
        <v>145</v>
      </c>
      <c r="I48" s="26" t="s">
        <v>30</v>
      </c>
      <c r="J48" s="30">
        <v>4</v>
      </c>
      <c r="K48" s="30">
        <v>4</v>
      </c>
      <c r="L48" s="19">
        <v>0</v>
      </c>
      <c r="M48" s="19">
        <f t="shared" si="5"/>
        <v>4640</v>
      </c>
      <c r="N48" s="30">
        <v>1</v>
      </c>
      <c r="O48" s="30"/>
      <c r="P48" s="30">
        <v>800</v>
      </c>
      <c r="Q48" s="30">
        <v>3</v>
      </c>
      <c r="R48" s="30"/>
      <c r="S48" s="19">
        <f t="shared" si="6"/>
        <v>1044</v>
      </c>
      <c r="T48" s="30" t="s">
        <v>146</v>
      </c>
    </row>
    <row r="49" s="9" customFormat="1" customHeight="1" spans="1:20">
      <c r="A49" s="20" t="s">
        <v>110</v>
      </c>
      <c r="B49" s="20" t="s">
        <v>129</v>
      </c>
      <c r="C49" s="20" t="s">
        <v>147</v>
      </c>
      <c r="D49" s="20" t="s">
        <v>148</v>
      </c>
      <c r="E49" s="22">
        <v>42333</v>
      </c>
      <c r="F49" s="20" t="s">
        <v>149</v>
      </c>
      <c r="G49" s="20" t="s">
        <v>35</v>
      </c>
      <c r="H49" s="19" t="s">
        <v>150</v>
      </c>
      <c r="I49" s="20" t="s">
        <v>30</v>
      </c>
      <c r="J49" s="19">
        <v>4</v>
      </c>
      <c r="K49" s="19">
        <v>3</v>
      </c>
      <c r="L49" s="19">
        <v>625</v>
      </c>
      <c r="M49" s="19">
        <f t="shared" si="5"/>
        <v>1605</v>
      </c>
      <c r="N49" s="19">
        <v>1</v>
      </c>
      <c r="O49" s="19" t="s">
        <v>58</v>
      </c>
      <c r="P49" s="19">
        <v>800</v>
      </c>
      <c r="Q49" s="19">
        <v>2</v>
      </c>
      <c r="R49" s="19"/>
      <c r="S49" s="19">
        <f t="shared" si="6"/>
        <v>696</v>
      </c>
      <c r="T49" s="19" t="s">
        <v>151</v>
      </c>
    </row>
    <row r="50" s="4" customFormat="1" customHeight="1" spans="1:20">
      <c r="A50" s="19">
        <v>43</v>
      </c>
      <c r="B50" s="20" t="s">
        <v>129</v>
      </c>
      <c r="C50" s="20" t="s">
        <v>147</v>
      </c>
      <c r="D50" s="20" t="s">
        <v>148</v>
      </c>
      <c r="E50" s="22">
        <v>42333</v>
      </c>
      <c r="F50" s="20" t="s">
        <v>152</v>
      </c>
      <c r="G50" s="20" t="s">
        <v>35</v>
      </c>
      <c r="H50" s="19" t="s">
        <v>153</v>
      </c>
      <c r="I50" s="20" t="s">
        <v>154</v>
      </c>
      <c r="J50" s="19">
        <v>4</v>
      </c>
      <c r="K50" s="19">
        <v>4</v>
      </c>
      <c r="L50" s="19">
        <v>500</v>
      </c>
      <c r="M50" s="19">
        <f t="shared" si="5"/>
        <v>2640</v>
      </c>
      <c r="N50" s="19">
        <v>1</v>
      </c>
      <c r="O50" s="19"/>
      <c r="P50" s="19">
        <v>800</v>
      </c>
      <c r="Q50" s="19">
        <v>1</v>
      </c>
      <c r="R50" s="19">
        <v>1</v>
      </c>
      <c r="S50" s="30">
        <v>696</v>
      </c>
      <c r="T50" s="19" t="s">
        <v>92</v>
      </c>
    </row>
    <row r="51" s="5" customFormat="1" customHeight="1" spans="1:20">
      <c r="A51" s="19">
        <v>44</v>
      </c>
      <c r="B51" s="26" t="s">
        <v>129</v>
      </c>
      <c r="C51" s="26" t="s">
        <v>147</v>
      </c>
      <c r="D51" s="26" t="s">
        <v>148</v>
      </c>
      <c r="E51" s="28">
        <v>42699</v>
      </c>
      <c r="F51" s="26" t="s">
        <v>155</v>
      </c>
      <c r="G51" s="26" t="s">
        <v>28</v>
      </c>
      <c r="H51" s="29">
        <v>509020014</v>
      </c>
      <c r="I51" s="26" t="s">
        <v>44</v>
      </c>
      <c r="J51" s="30">
        <v>1</v>
      </c>
      <c r="K51" s="30">
        <v>1</v>
      </c>
      <c r="L51" s="30">
        <v>0</v>
      </c>
      <c r="M51" s="19">
        <f t="shared" si="5"/>
        <v>1160</v>
      </c>
      <c r="N51" s="30"/>
      <c r="O51" s="30">
        <v>1</v>
      </c>
      <c r="P51" s="30">
        <v>600</v>
      </c>
      <c r="Q51" s="30">
        <v>1</v>
      </c>
      <c r="R51" s="30"/>
      <c r="S51" s="30">
        <f t="shared" si="6"/>
        <v>348</v>
      </c>
      <c r="T51" s="19" t="s">
        <v>31</v>
      </c>
    </row>
    <row r="52" s="6" customFormat="1" customHeight="1" spans="1:20">
      <c r="A52" s="19">
        <v>45</v>
      </c>
      <c r="B52" s="20" t="s">
        <v>129</v>
      </c>
      <c r="C52" s="20" t="s">
        <v>147</v>
      </c>
      <c r="D52" s="20" t="s">
        <v>148</v>
      </c>
      <c r="E52" s="22">
        <v>42850</v>
      </c>
      <c r="F52" s="20" t="s">
        <v>156</v>
      </c>
      <c r="G52" s="20" t="s">
        <v>35</v>
      </c>
      <c r="H52" s="23">
        <v>509020015</v>
      </c>
      <c r="I52" s="20" t="s">
        <v>30</v>
      </c>
      <c r="J52" s="19">
        <v>2</v>
      </c>
      <c r="K52" s="30">
        <v>1</v>
      </c>
      <c r="L52" s="19">
        <v>150</v>
      </c>
      <c r="M52" s="19">
        <f t="shared" si="5"/>
        <v>1010</v>
      </c>
      <c r="N52" s="30">
        <v>1</v>
      </c>
      <c r="O52" s="30"/>
      <c r="P52" s="30">
        <v>800</v>
      </c>
      <c r="Q52" s="30"/>
      <c r="R52" s="30">
        <v>1</v>
      </c>
      <c r="S52" s="30">
        <f t="shared" si="6"/>
        <v>348</v>
      </c>
      <c r="T52" s="30" t="s">
        <v>36</v>
      </c>
    </row>
    <row r="53" s="6" customFormat="1" customHeight="1" spans="1:20">
      <c r="A53" s="19">
        <v>46</v>
      </c>
      <c r="B53" s="20" t="s">
        <v>129</v>
      </c>
      <c r="C53" s="20" t="s">
        <v>147</v>
      </c>
      <c r="D53" s="20" t="s">
        <v>148</v>
      </c>
      <c r="E53" s="22">
        <v>43035</v>
      </c>
      <c r="F53" s="20" t="s">
        <v>157</v>
      </c>
      <c r="G53" s="20" t="s">
        <v>28</v>
      </c>
      <c r="H53" s="23">
        <v>509020016</v>
      </c>
      <c r="I53" s="20" t="s">
        <v>154</v>
      </c>
      <c r="J53" s="19">
        <v>3</v>
      </c>
      <c r="K53" s="30">
        <v>3</v>
      </c>
      <c r="L53" s="19">
        <v>529</v>
      </c>
      <c r="M53" s="19">
        <f t="shared" si="5"/>
        <v>1893</v>
      </c>
      <c r="N53" s="30">
        <v>1</v>
      </c>
      <c r="O53" s="30"/>
      <c r="P53" s="30">
        <v>800</v>
      </c>
      <c r="Q53" s="30">
        <v>2</v>
      </c>
      <c r="R53" s="30"/>
      <c r="S53" s="30">
        <f t="shared" si="6"/>
        <v>696</v>
      </c>
      <c r="T53" s="30" t="s">
        <v>158</v>
      </c>
    </row>
    <row r="54" s="10" customFormat="1" customHeight="1" spans="1:16374">
      <c r="A54" s="20" t="s">
        <v>110</v>
      </c>
      <c r="B54" s="20" t="s">
        <v>129</v>
      </c>
      <c r="C54" s="20" t="s">
        <v>147</v>
      </c>
      <c r="D54" s="20" t="s">
        <v>148</v>
      </c>
      <c r="E54" s="22">
        <v>43431</v>
      </c>
      <c r="F54" s="20" t="s">
        <v>159</v>
      </c>
      <c r="G54" s="20" t="s">
        <v>35</v>
      </c>
      <c r="H54" s="23">
        <v>509020017</v>
      </c>
      <c r="I54" s="20" t="s">
        <v>53</v>
      </c>
      <c r="J54" s="19">
        <v>4</v>
      </c>
      <c r="K54" s="30">
        <v>4</v>
      </c>
      <c r="L54" s="30">
        <v>500</v>
      </c>
      <c r="M54" s="19">
        <f t="shared" si="5"/>
        <v>2640</v>
      </c>
      <c r="N54" s="30">
        <v>1</v>
      </c>
      <c r="O54" s="30"/>
      <c r="P54" s="30">
        <v>800</v>
      </c>
      <c r="Q54" s="30">
        <v>3</v>
      </c>
      <c r="R54" s="30"/>
      <c r="S54" s="30">
        <f t="shared" ref="S54:S66" si="7">(Q54+R54)*348</f>
        <v>1044</v>
      </c>
      <c r="T54" s="30" t="s">
        <v>112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</row>
    <row r="55" s="4" customFormat="1" customHeight="1" spans="1:20">
      <c r="A55" s="19">
        <v>47</v>
      </c>
      <c r="B55" s="20" t="s">
        <v>129</v>
      </c>
      <c r="C55" s="20" t="s">
        <v>160</v>
      </c>
      <c r="D55" s="20" t="s">
        <v>161</v>
      </c>
      <c r="E55" s="22">
        <v>42333</v>
      </c>
      <c r="F55" s="20" t="s">
        <v>162</v>
      </c>
      <c r="G55" s="20" t="s">
        <v>28</v>
      </c>
      <c r="H55" s="19" t="s">
        <v>163</v>
      </c>
      <c r="I55" s="20" t="s">
        <v>44</v>
      </c>
      <c r="J55" s="19">
        <v>1</v>
      </c>
      <c r="K55" s="19">
        <v>1</v>
      </c>
      <c r="L55" s="19">
        <v>0</v>
      </c>
      <c r="M55" s="19">
        <f t="shared" si="5"/>
        <v>1160</v>
      </c>
      <c r="N55" s="19">
        <v>1</v>
      </c>
      <c r="O55" s="19"/>
      <c r="P55" s="19">
        <v>800</v>
      </c>
      <c r="Q55" s="19">
        <v>1</v>
      </c>
      <c r="R55" s="19"/>
      <c r="S55" s="30">
        <f t="shared" si="7"/>
        <v>348</v>
      </c>
      <c r="T55" s="19" t="s">
        <v>31</v>
      </c>
    </row>
    <row r="56" s="5" customFormat="1" customHeight="1" spans="1:20">
      <c r="A56" s="19">
        <v>48</v>
      </c>
      <c r="B56" s="26" t="s">
        <v>129</v>
      </c>
      <c r="C56" s="26" t="s">
        <v>160</v>
      </c>
      <c r="D56" s="26" t="s">
        <v>161</v>
      </c>
      <c r="E56" s="28">
        <v>42609</v>
      </c>
      <c r="F56" s="26" t="s">
        <v>164</v>
      </c>
      <c r="G56" s="26" t="s">
        <v>28</v>
      </c>
      <c r="H56" s="30" t="s">
        <v>165</v>
      </c>
      <c r="I56" s="26" t="s">
        <v>44</v>
      </c>
      <c r="J56" s="30">
        <v>3</v>
      </c>
      <c r="K56" s="30">
        <v>3</v>
      </c>
      <c r="L56" s="30">
        <v>0</v>
      </c>
      <c r="M56" s="19">
        <f t="shared" si="5"/>
        <v>3480</v>
      </c>
      <c r="N56" s="30">
        <v>1</v>
      </c>
      <c r="O56" s="30"/>
      <c r="P56" s="30">
        <v>800</v>
      </c>
      <c r="Q56" s="30">
        <v>2</v>
      </c>
      <c r="R56" s="30"/>
      <c r="S56" s="30">
        <f t="shared" si="7"/>
        <v>696</v>
      </c>
      <c r="T56" s="30" t="s">
        <v>69</v>
      </c>
    </row>
    <row r="57" s="6" customFormat="1" customHeight="1" spans="1:20">
      <c r="A57" s="19">
        <v>49</v>
      </c>
      <c r="B57" s="20" t="s">
        <v>129</v>
      </c>
      <c r="C57" s="20" t="s">
        <v>160</v>
      </c>
      <c r="D57" s="20" t="s">
        <v>166</v>
      </c>
      <c r="E57" s="19" t="s">
        <v>143</v>
      </c>
      <c r="F57" s="20" t="s">
        <v>167</v>
      </c>
      <c r="G57" s="20" t="s">
        <v>35</v>
      </c>
      <c r="H57" s="19" t="s">
        <v>168</v>
      </c>
      <c r="I57" s="20" t="s">
        <v>30</v>
      </c>
      <c r="J57" s="19">
        <v>3</v>
      </c>
      <c r="K57" s="30">
        <v>2</v>
      </c>
      <c r="L57" s="19">
        <v>666</v>
      </c>
      <c r="M57" s="19">
        <f t="shared" si="5"/>
        <v>988</v>
      </c>
      <c r="N57" s="30"/>
      <c r="O57" s="30">
        <v>1</v>
      </c>
      <c r="P57" s="30">
        <v>600</v>
      </c>
      <c r="Q57" s="30">
        <v>1</v>
      </c>
      <c r="R57" s="30"/>
      <c r="S57" s="30">
        <f t="shared" si="7"/>
        <v>348</v>
      </c>
      <c r="T57" s="30" t="s">
        <v>146</v>
      </c>
    </row>
    <row r="58" s="3" customFormat="1" customHeight="1" spans="1:20">
      <c r="A58" s="19">
        <v>50</v>
      </c>
      <c r="B58" s="20" t="s">
        <v>129</v>
      </c>
      <c r="C58" s="20" t="s">
        <v>160</v>
      </c>
      <c r="D58" s="20" t="s">
        <v>169</v>
      </c>
      <c r="E58" s="19" t="s">
        <v>170</v>
      </c>
      <c r="F58" s="20" t="s">
        <v>171</v>
      </c>
      <c r="G58" s="20" t="s">
        <v>35</v>
      </c>
      <c r="H58" s="19" t="s">
        <v>172</v>
      </c>
      <c r="I58" s="20" t="s">
        <v>44</v>
      </c>
      <c r="J58" s="19">
        <v>3</v>
      </c>
      <c r="K58" s="19">
        <v>3</v>
      </c>
      <c r="L58" s="19">
        <v>200</v>
      </c>
      <c r="M58" s="19">
        <f t="shared" si="5"/>
        <v>2880</v>
      </c>
      <c r="N58" s="19">
        <v>1</v>
      </c>
      <c r="O58" s="19"/>
      <c r="P58" s="19">
        <v>800</v>
      </c>
      <c r="Q58" s="19">
        <v>2</v>
      </c>
      <c r="R58" s="19">
        <v>1</v>
      </c>
      <c r="S58" s="30">
        <f t="shared" si="7"/>
        <v>1044</v>
      </c>
      <c r="T58" s="19" t="s">
        <v>137</v>
      </c>
    </row>
    <row r="59" s="5" customFormat="1" customHeight="1" spans="1:20">
      <c r="A59" s="19">
        <v>51</v>
      </c>
      <c r="B59" s="26" t="s">
        <v>129</v>
      </c>
      <c r="C59" s="26" t="s">
        <v>160</v>
      </c>
      <c r="D59" s="26" t="s">
        <v>169</v>
      </c>
      <c r="E59" s="28">
        <v>42289</v>
      </c>
      <c r="F59" s="26" t="s">
        <v>173</v>
      </c>
      <c r="G59" s="26" t="s">
        <v>35</v>
      </c>
      <c r="H59" s="30" t="s">
        <v>174</v>
      </c>
      <c r="I59" s="26" t="s">
        <v>30</v>
      </c>
      <c r="J59" s="30">
        <v>4</v>
      </c>
      <c r="K59" s="30">
        <v>4</v>
      </c>
      <c r="L59" s="19">
        <v>500</v>
      </c>
      <c r="M59" s="19">
        <f t="shared" si="5"/>
        <v>2640</v>
      </c>
      <c r="N59" s="30">
        <v>1</v>
      </c>
      <c r="O59" s="30"/>
      <c r="P59" s="30">
        <v>800</v>
      </c>
      <c r="Q59" s="30">
        <v>2</v>
      </c>
      <c r="R59" s="30"/>
      <c r="S59" s="30">
        <f t="shared" si="7"/>
        <v>696</v>
      </c>
      <c r="T59" s="30" t="s">
        <v>105</v>
      </c>
    </row>
    <row r="60" s="6" customFormat="1" customHeight="1" spans="1:20">
      <c r="A60" s="19">
        <v>52</v>
      </c>
      <c r="B60" s="20" t="s">
        <v>129</v>
      </c>
      <c r="C60" s="20" t="s">
        <v>160</v>
      </c>
      <c r="D60" s="20" t="s">
        <v>169</v>
      </c>
      <c r="E60" s="22">
        <v>42549</v>
      </c>
      <c r="F60" s="20" t="s">
        <v>175</v>
      </c>
      <c r="G60" s="20" t="s">
        <v>35</v>
      </c>
      <c r="H60" s="23">
        <v>509030013</v>
      </c>
      <c r="I60" s="20" t="s">
        <v>30</v>
      </c>
      <c r="J60" s="19">
        <v>1</v>
      </c>
      <c r="K60" s="30">
        <v>1</v>
      </c>
      <c r="L60" s="19">
        <v>500</v>
      </c>
      <c r="M60" s="30">
        <f t="shared" si="5"/>
        <v>660</v>
      </c>
      <c r="N60" s="30">
        <v>1</v>
      </c>
      <c r="O60" s="30"/>
      <c r="P60" s="30">
        <v>800</v>
      </c>
      <c r="Q60" s="30">
        <v>1</v>
      </c>
      <c r="R60" s="30"/>
      <c r="S60" s="30">
        <f t="shared" si="7"/>
        <v>348</v>
      </c>
      <c r="T60" s="30" t="s">
        <v>146</v>
      </c>
    </row>
    <row r="61" s="4" customFormat="1" customHeight="1" spans="1:20">
      <c r="A61" s="19">
        <v>53</v>
      </c>
      <c r="B61" s="20" t="s">
        <v>129</v>
      </c>
      <c r="C61" s="20" t="s">
        <v>147</v>
      </c>
      <c r="D61" s="21" t="s">
        <v>148</v>
      </c>
      <c r="E61" s="22">
        <v>42877</v>
      </c>
      <c r="F61" s="20" t="s">
        <v>176</v>
      </c>
      <c r="G61" s="20" t="s">
        <v>35</v>
      </c>
      <c r="H61" s="23">
        <v>509030015</v>
      </c>
      <c r="I61" s="20" t="s">
        <v>44</v>
      </c>
      <c r="J61" s="19">
        <v>4</v>
      </c>
      <c r="K61" s="30">
        <v>4</v>
      </c>
      <c r="L61" s="30">
        <v>800</v>
      </c>
      <c r="M61" s="30">
        <f t="shared" si="5"/>
        <v>1440</v>
      </c>
      <c r="N61" s="30">
        <v>1</v>
      </c>
      <c r="O61" s="30"/>
      <c r="P61" s="30">
        <v>800</v>
      </c>
      <c r="Q61" s="30">
        <v>3</v>
      </c>
      <c r="R61" s="30"/>
      <c r="S61" s="30">
        <f t="shared" si="7"/>
        <v>1044</v>
      </c>
      <c r="T61" s="30" t="s">
        <v>177</v>
      </c>
    </row>
    <row r="62" s="4" customFormat="1" customHeight="1" spans="1:20">
      <c r="A62" s="19">
        <v>54</v>
      </c>
      <c r="B62" s="20" t="s">
        <v>129</v>
      </c>
      <c r="C62" s="20" t="s">
        <v>160</v>
      </c>
      <c r="D62" s="21" t="s">
        <v>169</v>
      </c>
      <c r="E62" s="22">
        <v>43426</v>
      </c>
      <c r="F62" s="20" t="s">
        <v>178</v>
      </c>
      <c r="G62" s="20" t="s">
        <v>35</v>
      </c>
      <c r="H62" s="23">
        <v>509030017</v>
      </c>
      <c r="I62" s="20" t="s">
        <v>30</v>
      </c>
      <c r="J62" s="19">
        <v>3</v>
      </c>
      <c r="K62" s="30">
        <v>3</v>
      </c>
      <c r="L62" s="30">
        <v>733</v>
      </c>
      <c r="M62" s="30">
        <f t="shared" si="5"/>
        <v>1281</v>
      </c>
      <c r="N62" s="30">
        <v>1</v>
      </c>
      <c r="O62" s="30"/>
      <c r="P62" s="30">
        <v>800</v>
      </c>
      <c r="Q62" s="30">
        <v>3</v>
      </c>
      <c r="R62" s="30">
        <v>1</v>
      </c>
      <c r="S62" s="30">
        <f t="shared" si="7"/>
        <v>1392</v>
      </c>
      <c r="T62" s="19" t="s">
        <v>114</v>
      </c>
    </row>
    <row r="63" s="4" customFormat="1" customHeight="1" spans="1:20">
      <c r="A63" s="19">
        <v>55</v>
      </c>
      <c r="B63" s="20" t="s">
        <v>129</v>
      </c>
      <c r="C63" s="20" t="s">
        <v>179</v>
      </c>
      <c r="D63" s="20" t="s">
        <v>180</v>
      </c>
      <c r="E63" s="22">
        <v>42333</v>
      </c>
      <c r="F63" s="20" t="s">
        <v>181</v>
      </c>
      <c r="G63" s="20" t="s">
        <v>28</v>
      </c>
      <c r="H63" s="19" t="s">
        <v>182</v>
      </c>
      <c r="I63" s="20" t="s">
        <v>44</v>
      </c>
      <c r="J63" s="19">
        <v>1</v>
      </c>
      <c r="K63" s="19">
        <v>1</v>
      </c>
      <c r="L63" s="19">
        <v>0</v>
      </c>
      <c r="M63" s="30">
        <f t="shared" ref="M63:M77" si="8">(1160-L63)*K63</f>
        <v>1160</v>
      </c>
      <c r="N63" s="19">
        <v>1</v>
      </c>
      <c r="O63" s="19"/>
      <c r="P63" s="19">
        <v>800</v>
      </c>
      <c r="Q63" s="19">
        <v>1</v>
      </c>
      <c r="R63" s="19"/>
      <c r="S63" s="30">
        <f t="shared" si="7"/>
        <v>348</v>
      </c>
      <c r="T63" s="19" t="s">
        <v>31</v>
      </c>
    </row>
    <row r="64" s="3" customFormat="1" customHeight="1" spans="1:20">
      <c r="A64" s="19">
        <v>56</v>
      </c>
      <c r="B64" s="20" t="s">
        <v>129</v>
      </c>
      <c r="C64" s="20" t="s">
        <v>183</v>
      </c>
      <c r="D64" s="20" t="s">
        <v>183</v>
      </c>
      <c r="E64" s="22">
        <v>43492</v>
      </c>
      <c r="F64" s="20" t="s">
        <v>184</v>
      </c>
      <c r="G64" s="20" t="s">
        <v>28</v>
      </c>
      <c r="H64" s="23">
        <v>509060002</v>
      </c>
      <c r="I64" s="20" t="s">
        <v>53</v>
      </c>
      <c r="J64" s="19">
        <v>1</v>
      </c>
      <c r="K64" s="30">
        <v>1</v>
      </c>
      <c r="L64" s="30">
        <v>0</v>
      </c>
      <c r="M64" s="30">
        <f t="shared" si="8"/>
        <v>1160</v>
      </c>
      <c r="N64" s="30"/>
      <c r="O64" s="30">
        <v>1</v>
      </c>
      <c r="P64" s="30">
        <v>600</v>
      </c>
      <c r="Q64" s="30"/>
      <c r="R64" s="30"/>
      <c r="S64" s="30">
        <f t="shared" si="7"/>
        <v>0</v>
      </c>
      <c r="T64" s="19" t="s">
        <v>118</v>
      </c>
    </row>
    <row r="65" s="3" customFormat="1" customHeight="1" spans="1:20">
      <c r="A65" s="19">
        <v>57</v>
      </c>
      <c r="B65" s="20" t="s">
        <v>129</v>
      </c>
      <c r="C65" s="20" t="s">
        <v>183</v>
      </c>
      <c r="D65" s="20" t="s">
        <v>183</v>
      </c>
      <c r="E65" s="22">
        <v>43186</v>
      </c>
      <c r="F65" s="20" t="s">
        <v>185</v>
      </c>
      <c r="G65" s="20" t="s">
        <v>35</v>
      </c>
      <c r="H65" s="23">
        <v>509060001</v>
      </c>
      <c r="I65" s="20" t="s">
        <v>30</v>
      </c>
      <c r="J65" s="19">
        <v>4</v>
      </c>
      <c r="K65" s="30">
        <v>4</v>
      </c>
      <c r="L65" s="30">
        <v>550</v>
      </c>
      <c r="M65" s="30">
        <f t="shared" si="8"/>
        <v>2440</v>
      </c>
      <c r="N65" s="30">
        <v>1</v>
      </c>
      <c r="O65" s="30"/>
      <c r="P65" s="30">
        <v>800</v>
      </c>
      <c r="Q65" s="30">
        <v>3</v>
      </c>
      <c r="R65" s="30"/>
      <c r="S65" s="30">
        <f t="shared" si="7"/>
        <v>1044</v>
      </c>
      <c r="T65" s="19" t="s">
        <v>186</v>
      </c>
    </row>
    <row r="66" s="4" customFormat="1" customHeight="1" spans="1:20">
      <c r="A66" s="19">
        <v>58</v>
      </c>
      <c r="B66" s="20" t="s">
        <v>129</v>
      </c>
      <c r="C66" s="20" t="s">
        <v>187</v>
      </c>
      <c r="D66" s="20" t="s">
        <v>188</v>
      </c>
      <c r="E66" s="22">
        <v>42333</v>
      </c>
      <c r="F66" s="20" t="s">
        <v>189</v>
      </c>
      <c r="G66" s="20" t="s">
        <v>28</v>
      </c>
      <c r="H66" s="23">
        <v>509050001</v>
      </c>
      <c r="I66" s="20" t="s">
        <v>44</v>
      </c>
      <c r="J66" s="19">
        <v>2</v>
      </c>
      <c r="K66" s="30">
        <v>2</v>
      </c>
      <c r="L66" s="30">
        <v>0</v>
      </c>
      <c r="M66" s="30">
        <f t="shared" si="8"/>
        <v>2320</v>
      </c>
      <c r="N66" s="19">
        <v>1</v>
      </c>
      <c r="O66" s="19"/>
      <c r="P66" s="19">
        <v>800</v>
      </c>
      <c r="Q66" s="19">
        <v>1</v>
      </c>
      <c r="R66" s="19">
        <v>1</v>
      </c>
      <c r="S66" s="30">
        <f t="shared" si="7"/>
        <v>696</v>
      </c>
      <c r="T66" s="19" t="s">
        <v>31</v>
      </c>
    </row>
    <row r="67" s="4" customFormat="1" customHeight="1" spans="1:20">
      <c r="A67" s="19">
        <v>59</v>
      </c>
      <c r="B67" s="20" t="s">
        <v>129</v>
      </c>
      <c r="C67" s="20" t="s">
        <v>187</v>
      </c>
      <c r="D67" s="20" t="s">
        <v>188</v>
      </c>
      <c r="E67" s="22">
        <v>42271</v>
      </c>
      <c r="F67" s="20" t="s">
        <v>190</v>
      </c>
      <c r="G67" s="20" t="s">
        <v>28</v>
      </c>
      <c r="H67" s="19" t="s">
        <v>191</v>
      </c>
      <c r="I67" s="20" t="s">
        <v>44</v>
      </c>
      <c r="J67" s="19">
        <v>3</v>
      </c>
      <c r="K67" s="30">
        <v>1</v>
      </c>
      <c r="L67" s="30">
        <v>0</v>
      </c>
      <c r="M67" s="30">
        <f t="shared" si="8"/>
        <v>1160</v>
      </c>
      <c r="N67" s="19">
        <v>1</v>
      </c>
      <c r="O67" s="19"/>
      <c r="P67" s="19">
        <v>800</v>
      </c>
      <c r="Q67" s="19">
        <v>1</v>
      </c>
      <c r="R67" s="19">
        <v>1</v>
      </c>
      <c r="S67" s="19">
        <v>696</v>
      </c>
      <c r="T67" s="19" t="s">
        <v>192</v>
      </c>
    </row>
    <row r="68" s="5" customFormat="1" customHeight="1" spans="1:20">
      <c r="A68" s="19">
        <v>60</v>
      </c>
      <c r="B68" s="26" t="s">
        <v>129</v>
      </c>
      <c r="C68" s="26" t="s">
        <v>187</v>
      </c>
      <c r="D68" s="26" t="s">
        <v>188</v>
      </c>
      <c r="E68" s="28">
        <v>42609</v>
      </c>
      <c r="F68" s="26" t="s">
        <v>193</v>
      </c>
      <c r="G68" s="26" t="s">
        <v>28</v>
      </c>
      <c r="H68" s="30" t="s">
        <v>194</v>
      </c>
      <c r="I68" s="26" t="s">
        <v>44</v>
      </c>
      <c r="J68" s="30">
        <v>1</v>
      </c>
      <c r="K68" s="30">
        <v>1</v>
      </c>
      <c r="L68" s="30">
        <v>0</v>
      </c>
      <c r="M68" s="30">
        <f t="shared" si="8"/>
        <v>1160</v>
      </c>
      <c r="N68" s="30">
        <v>1</v>
      </c>
      <c r="O68" s="30"/>
      <c r="P68" s="30">
        <v>800</v>
      </c>
      <c r="Q68" s="30">
        <v>1</v>
      </c>
      <c r="R68" s="30"/>
      <c r="S68" s="30">
        <f>(Q68+R68)*348</f>
        <v>348</v>
      </c>
      <c r="T68" s="30" t="s">
        <v>69</v>
      </c>
    </row>
    <row r="69" s="1" customFormat="1" customHeight="1" spans="1:20">
      <c r="A69" s="19">
        <v>61</v>
      </c>
      <c r="B69" s="20" t="s">
        <v>129</v>
      </c>
      <c r="C69" s="20" t="s">
        <v>187</v>
      </c>
      <c r="D69" s="20" t="s">
        <v>188</v>
      </c>
      <c r="E69" s="19" t="s">
        <v>195</v>
      </c>
      <c r="F69" s="20" t="s">
        <v>196</v>
      </c>
      <c r="G69" s="20" t="s">
        <v>35</v>
      </c>
      <c r="H69" s="19" t="s">
        <v>197</v>
      </c>
      <c r="I69" s="20" t="s">
        <v>30</v>
      </c>
      <c r="J69" s="19">
        <v>1</v>
      </c>
      <c r="K69" s="30">
        <v>1</v>
      </c>
      <c r="L69" s="30">
        <v>400</v>
      </c>
      <c r="M69" s="30">
        <f t="shared" si="8"/>
        <v>760</v>
      </c>
      <c r="N69" s="19">
        <v>1</v>
      </c>
      <c r="O69" s="19"/>
      <c r="P69" s="19">
        <v>800</v>
      </c>
      <c r="Q69" s="19">
        <v>1</v>
      </c>
      <c r="R69" s="19"/>
      <c r="S69" s="30">
        <f t="shared" ref="S69:S76" si="9">(Q69+R69)*348</f>
        <v>348</v>
      </c>
      <c r="T69" s="19" t="s">
        <v>198</v>
      </c>
    </row>
    <row r="70" s="5" customFormat="1" customHeight="1" spans="1:20">
      <c r="A70" s="19">
        <v>62</v>
      </c>
      <c r="B70" s="26" t="s">
        <v>129</v>
      </c>
      <c r="C70" s="26" t="s">
        <v>187</v>
      </c>
      <c r="D70" s="26" t="s">
        <v>188</v>
      </c>
      <c r="E70" s="28">
        <v>42300</v>
      </c>
      <c r="F70" s="26" t="s">
        <v>199</v>
      </c>
      <c r="G70" s="26" t="s">
        <v>28</v>
      </c>
      <c r="H70" s="30" t="s">
        <v>200</v>
      </c>
      <c r="I70" s="26" t="s">
        <v>44</v>
      </c>
      <c r="J70" s="30">
        <v>1</v>
      </c>
      <c r="K70" s="30">
        <v>1</v>
      </c>
      <c r="L70" s="30">
        <v>0</v>
      </c>
      <c r="M70" s="30">
        <f t="shared" si="8"/>
        <v>1160</v>
      </c>
      <c r="N70" s="30">
        <v>1</v>
      </c>
      <c r="O70" s="30"/>
      <c r="P70" s="30">
        <v>800</v>
      </c>
      <c r="Q70" s="30">
        <v>1</v>
      </c>
      <c r="R70" s="30"/>
      <c r="S70" s="30">
        <f t="shared" si="9"/>
        <v>348</v>
      </c>
      <c r="T70" s="30" t="s">
        <v>105</v>
      </c>
    </row>
    <row r="71" s="3" customFormat="1" customHeight="1" spans="1:20">
      <c r="A71" s="19">
        <v>63</v>
      </c>
      <c r="B71" s="20" t="s">
        <v>129</v>
      </c>
      <c r="C71" s="20" t="s">
        <v>187</v>
      </c>
      <c r="D71" s="20" t="s">
        <v>188</v>
      </c>
      <c r="E71" s="19" t="s">
        <v>77</v>
      </c>
      <c r="F71" s="20" t="s">
        <v>201</v>
      </c>
      <c r="G71" s="20" t="s">
        <v>28</v>
      </c>
      <c r="H71" s="19" t="s">
        <v>202</v>
      </c>
      <c r="I71" s="20" t="s">
        <v>44</v>
      </c>
      <c r="J71" s="19">
        <v>2</v>
      </c>
      <c r="K71" s="19">
        <v>2</v>
      </c>
      <c r="L71" s="19">
        <v>300</v>
      </c>
      <c r="M71" s="30">
        <f t="shared" si="8"/>
        <v>1720</v>
      </c>
      <c r="N71" s="19">
        <v>1</v>
      </c>
      <c r="O71" s="19"/>
      <c r="P71" s="19">
        <v>800</v>
      </c>
      <c r="Q71" s="19">
        <v>1</v>
      </c>
      <c r="R71" s="19">
        <v>1</v>
      </c>
      <c r="S71" s="30">
        <f t="shared" si="9"/>
        <v>696</v>
      </c>
      <c r="T71" s="19" t="s">
        <v>72</v>
      </c>
    </row>
    <row r="72" s="3" customFormat="1" customHeight="1" spans="1:20">
      <c r="A72" s="19">
        <v>64</v>
      </c>
      <c r="B72" s="20" t="s">
        <v>129</v>
      </c>
      <c r="C72" s="20" t="s">
        <v>187</v>
      </c>
      <c r="D72" s="20" t="s">
        <v>188</v>
      </c>
      <c r="E72" s="22">
        <v>42773</v>
      </c>
      <c r="F72" s="20" t="s">
        <v>203</v>
      </c>
      <c r="G72" s="20" t="s">
        <v>28</v>
      </c>
      <c r="H72" s="23">
        <v>509050010</v>
      </c>
      <c r="I72" s="20" t="s">
        <v>44</v>
      </c>
      <c r="J72" s="19">
        <v>1</v>
      </c>
      <c r="K72" s="19">
        <v>1</v>
      </c>
      <c r="L72" s="19">
        <v>0</v>
      </c>
      <c r="M72" s="30">
        <f t="shared" si="8"/>
        <v>1160</v>
      </c>
      <c r="N72" s="19"/>
      <c r="O72" s="19">
        <v>1</v>
      </c>
      <c r="P72" s="19">
        <v>600</v>
      </c>
      <c r="Q72" s="19"/>
      <c r="R72" s="19"/>
      <c r="S72" s="30">
        <f t="shared" si="9"/>
        <v>0</v>
      </c>
      <c r="T72" s="19" t="s">
        <v>137</v>
      </c>
    </row>
    <row r="73" s="11" customFormat="1" customHeight="1" spans="1:20">
      <c r="A73" s="19">
        <v>65</v>
      </c>
      <c r="B73" s="20" t="s">
        <v>129</v>
      </c>
      <c r="C73" s="20" t="s">
        <v>187</v>
      </c>
      <c r="D73" s="20" t="s">
        <v>188</v>
      </c>
      <c r="E73" s="22">
        <v>43258</v>
      </c>
      <c r="F73" s="20" t="s">
        <v>204</v>
      </c>
      <c r="G73" s="20" t="s">
        <v>35</v>
      </c>
      <c r="H73" s="23">
        <v>509050011</v>
      </c>
      <c r="I73" s="20" t="s">
        <v>30</v>
      </c>
      <c r="J73" s="19">
        <v>3</v>
      </c>
      <c r="K73" s="30">
        <v>3</v>
      </c>
      <c r="L73" s="19">
        <v>1056</v>
      </c>
      <c r="M73" s="30">
        <f t="shared" si="8"/>
        <v>312</v>
      </c>
      <c r="N73" s="19">
        <v>1</v>
      </c>
      <c r="O73" s="19"/>
      <c r="P73" s="19">
        <v>800</v>
      </c>
      <c r="Q73" s="19">
        <v>1</v>
      </c>
      <c r="R73" s="19"/>
      <c r="S73" s="30">
        <f t="shared" si="9"/>
        <v>348</v>
      </c>
      <c r="T73" s="30" t="s">
        <v>205</v>
      </c>
    </row>
    <row r="74" s="4" customFormat="1" customHeight="1" spans="1:20">
      <c r="A74" s="19">
        <v>66</v>
      </c>
      <c r="B74" s="20" t="s">
        <v>129</v>
      </c>
      <c r="C74" s="20" t="s">
        <v>187</v>
      </c>
      <c r="D74" s="20" t="s">
        <v>188</v>
      </c>
      <c r="E74" s="22">
        <v>43319</v>
      </c>
      <c r="F74" s="20" t="s">
        <v>206</v>
      </c>
      <c r="G74" s="20" t="s">
        <v>28</v>
      </c>
      <c r="H74" s="23">
        <v>509050012</v>
      </c>
      <c r="I74" s="20" t="s">
        <v>44</v>
      </c>
      <c r="J74" s="19">
        <v>2</v>
      </c>
      <c r="K74" s="30">
        <v>2</v>
      </c>
      <c r="L74" s="30">
        <v>0</v>
      </c>
      <c r="M74" s="30">
        <f t="shared" si="8"/>
        <v>2320</v>
      </c>
      <c r="N74" s="19">
        <v>1</v>
      </c>
      <c r="O74" s="19"/>
      <c r="P74" s="19">
        <v>800</v>
      </c>
      <c r="Q74" s="19">
        <v>2</v>
      </c>
      <c r="R74" s="19">
        <v>1</v>
      </c>
      <c r="S74" s="30">
        <f t="shared" si="9"/>
        <v>1044</v>
      </c>
      <c r="T74" s="30" t="s">
        <v>158</v>
      </c>
    </row>
    <row r="75" s="4" customFormat="1" customHeight="1" spans="1:20">
      <c r="A75" s="19">
        <v>67</v>
      </c>
      <c r="B75" s="20" t="s">
        <v>129</v>
      </c>
      <c r="C75" s="20" t="s">
        <v>183</v>
      </c>
      <c r="D75" s="20" t="s">
        <v>183</v>
      </c>
      <c r="E75" s="22">
        <v>43678</v>
      </c>
      <c r="F75" s="20" t="s">
        <v>207</v>
      </c>
      <c r="G75" s="20" t="s">
        <v>35</v>
      </c>
      <c r="H75" s="23">
        <v>509060003</v>
      </c>
      <c r="I75" s="20" t="s">
        <v>53</v>
      </c>
      <c r="J75" s="19">
        <v>1</v>
      </c>
      <c r="K75" s="30">
        <v>1</v>
      </c>
      <c r="L75" s="30">
        <v>0</v>
      </c>
      <c r="M75" s="30">
        <f t="shared" si="8"/>
        <v>1160</v>
      </c>
      <c r="N75" s="19">
        <v>1</v>
      </c>
      <c r="O75" s="19"/>
      <c r="P75" s="19">
        <v>800</v>
      </c>
      <c r="Q75" s="19">
        <v>1</v>
      </c>
      <c r="R75" s="19"/>
      <c r="S75" s="30">
        <f t="shared" si="9"/>
        <v>348</v>
      </c>
      <c r="T75" s="30" t="s">
        <v>208</v>
      </c>
    </row>
    <row r="76" s="4" customFormat="1" customHeight="1" spans="1:20">
      <c r="A76" s="19">
        <v>68</v>
      </c>
      <c r="B76" s="20" t="s">
        <v>129</v>
      </c>
      <c r="C76" s="20" t="s">
        <v>147</v>
      </c>
      <c r="D76" s="20" t="s">
        <v>148</v>
      </c>
      <c r="E76" s="22">
        <v>43747</v>
      </c>
      <c r="F76" s="20" t="s">
        <v>209</v>
      </c>
      <c r="G76" s="20" t="s">
        <v>35</v>
      </c>
      <c r="H76" s="23">
        <v>509020019</v>
      </c>
      <c r="I76" s="20" t="s">
        <v>53</v>
      </c>
      <c r="J76" s="19">
        <v>4</v>
      </c>
      <c r="K76" s="30">
        <v>4</v>
      </c>
      <c r="L76" s="30">
        <v>0</v>
      </c>
      <c r="M76" s="30">
        <f t="shared" si="8"/>
        <v>4640</v>
      </c>
      <c r="N76" s="19">
        <v>1</v>
      </c>
      <c r="O76" s="19"/>
      <c r="P76" s="19">
        <v>800</v>
      </c>
      <c r="Q76" s="19">
        <v>3</v>
      </c>
      <c r="R76" s="19">
        <v>1</v>
      </c>
      <c r="S76" s="30">
        <v>1392</v>
      </c>
      <c r="T76" s="30" t="s">
        <v>210</v>
      </c>
    </row>
    <row r="77" s="1" customFormat="1" customHeight="1" spans="1:20">
      <c r="A77" s="24" t="s">
        <v>211</v>
      </c>
      <c r="B77" s="25"/>
      <c r="C77" s="25"/>
      <c r="D77" s="25"/>
      <c r="E77" s="25"/>
      <c r="F77" s="25"/>
      <c r="G77" s="25"/>
      <c r="H77" s="25"/>
      <c r="I77" s="25"/>
      <c r="J77" s="30">
        <f>SUM(J44:J48,J50:J53,J55:J76)</f>
        <v>70</v>
      </c>
      <c r="K77" s="30">
        <f>SUM(K44:K48,K50:K53,K55:K76)</f>
        <v>66</v>
      </c>
      <c r="L77" s="30" t="s">
        <v>38</v>
      </c>
      <c r="M77" s="30">
        <f t="shared" ref="M77:S77" si="10">SUM(M44:M48,M50:M53,M55:M76)</f>
        <v>56624</v>
      </c>
      <c r="N77" s="30">
        <f t="shared" si="10"/>
        <v>27</v>
      </c>
      <c r="O77" s="30">
        <f t="shared" si="10"/>
        <v>4</v>
      </c>
      <c r="P77" s="30">
        <f t="shared" si="10"/>
        <v>24000</v>
      </c>
      <c r="Q77" s="30">
        <f t="shared" si="10"/>
        <v>45</v>
      </c>
      <c r="R77" s="30">
        <f t="shared" si="10"/>
        <v>12</v>
      </c>
      <c r="S77" s="30">
        <f t="shared" si="10"/>
        <v>19836</v>
      </c>
      <c r="T77" s="30"/>
    </row>
    <row r="78" s="3" customFormat="1" customHeight="1" spans="1:20">
      <c r="A78" s="19">
        <v>69</v>
      </c>
      <c r="B78" s="20" t="s">
        <v>212</v>
      </c>
      <c r="C78" s="20" t="s">
        <v>213</v>
      </c>
      <c r="D78" s="20" t="s">
        <v>214</v>
      </c>
      <c r="E78" s="19" t="s">
        <v>215</v>
      </c>
      <c r="F78" s="20" t="s">
        <v>216</v>
      </c>
      <c r="G78" s="20" t="s">
        <v>35</v>
      </c>
      <c r="H78" s="19" t="s">
        <v>217</v>
      </c>
      <c r="I78" s="20" t="s">
        <v>44</v>
      </c>
      <c r="J78" s="19">
        <v>2</v>
      </c>
      <c r="K78" s="19">
        <v>2</v>
      </c>
      <c r="L78" s="19">
        <v>800</v>
      </c>
      <c r="M78" s="19">
        <f t="shared" ref="M78:M85" si="11">(1160-L78)*K78</f>
        <v>720</v>
      </c>
      <c r="N78" s="19">
        <v>1</v>
      </c>
      <c r="O78" s="19"/>
      <c r="P78" s="19">
        <v>800</v>
      </c>
      <c r="Q78" s="19">
        <v>1</v>
      </c>
      <c r="R78" s="19">
        <v>1</v>
      </c>
      <c r="S78" s="19">
        <f>(Q78+R78)*348</f>
        <v>696</v>
      </c>
      <c r="T78" s="19" t="s">
        <v>72</v>
      </c>
    </row>
    <row r="79" s="12" customFormat="1" customHeight="1" spans="1:16374">
      <c r="A79" s="19">
        <v>70</v>
      </c>
      <c r="B79" s="26" t="s">
        <v>212</v>
      </c>
      <c r="C79" s="26" t="s">
        <v>213</v>
      </c>
      <c r="D79" s="27" t="s">
        <v>218</v>
      </c>
      <c r="E79" s="28">
        <v>42771</v>
      </c>
      <c r="F79" s="26" t="s">
        <v>219</v>
      </c>
      <c r="G79" s="26" t="s">
        <v>28</v>
      </c>
      <c r="H79" s="29">
        <v>508030006</v>
      </c>
      <c r="I79" s="26" t="s">
        <v>44</v>
      </c>
      <c r="J79" s="30">
        <v>2</v>
      </c>
      <c r="K79" s="30">
        <v>2</v>
      </c>
      <c r="L79" s="30">
        <v>500</v>
      </c>
      <c r="M79" s="19">
        <f t="shared" si="11"/>
        <v>1320</v>
      </c>
      <c r="N79" s="30">
        <v>1</v>
      </c>
      <c r="O79" s="30"/>
      <c r="P79" s="30">
        <v>800</v>
      </c>
      <c r="Q79" s="30">
        <v>1</v>
      </c>
      <c r="R79" s="30">
        <v>1</v>
      </c>
      <c r="S79" s="19">
        <f>(Q79+R79)*348</f>
        <v>696</v>
      </c>
      <c r="T79" s="29" t="s">
        <v>137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</row>
    <row r="80" s="4" customFormat="1" customHeight="1" spans="1:20">
      <c r="A80" s="19">
        <v>71</v>
      </c>
      <c r="B80" s="20" t="s">
        <v>212</v>
      </c>
      <c r="C80" s="20" t="s">
        <v>220</v>
      </c>
      <c r="D80" s="20" t="s">
        <v>220</v>
      </c>
      <c r="E80" s="22">
        <v>42333</v>
      </c>
      <c r="F80" s="20" t="s">
        <v>221</v>
      </c>
      <c r="G80" s="20" t="s">
        <v>35</v>
      </c>
      <c r="H80" s="23">
        <v>508050001</v>
      </c>
      <c r="I80" s="20" t="s">
        <v>30</v>
      </c>
      <c r="J80" s="19">
        <v>2</v>
      </c>
      <c r="K80" s="19">
        <v>2</v>
      </c>
      <c r="L80" s="30">
        <v>0</v>
      </c>
      <c r="M80" s="19">
        <f t="shared" si="11"/>
        <v>2320</v>
      </c>
      <c r="N80" s="19">
        <v>1</v>
      </c>
      <c r="O80" s="19"/>
      <c r="P80" s="19">
        <v>800</v>
      </c>
      <c r="Q80" s="19">
        <v>1</v>
      </c>
      <c r="R80" s="19">
        <v>1</v>
      </c>
      <c r="S80" s="19">
        <f>(Q80+R80)*348</f>
        <v>696</v>
      </c>
      <c r="T80" s="19" t="s">
        <v>31</v>
      </c>
    </row>
    <row r="81" s="3" customFormat="1" customHeight="1" spans="1:20">
      <c r="A81" s="19">
        <v>72</v>
      </c>
      <c r="B81" s="20" t="s">
        <v>212</v>
      </c>
      <c r="C81" s="20" t="s">
        <v>222</v>
      </c>
      <c r="D81" s="20" t="s">
        <v>223</v>
      </c>
      <c r="E81" s="22">
        <v>42368</v>
      </c>
      <c r="F81" s="20" t="s">
        <v>224</v>
      </c>
      <c r="G81" s="20" t="s">
        <v>35</v>
      </c>
      <c r="H81" s="19" t="s">
        <v>225</v>
      </c>
      <c r="I81" s="20" t="s">
        <v>44</v>
      </c>
      <c r="J81" s="19">
        <v>1</v>
      </c>
      <c r="K81" s="19">
        <v>1</v>
      </c>
      <c r="L81" s="19">
        <v>200</v>
      </c>
      <c r="M81" s="19">
        <f t="shared" si="11"/>
        <v>960</v>
      </c>
      <c r="N81" s="19" t="s">
        <v>58</v>
      </c>
      <c r="O81" s="19" t="s">
        <v>58</v>
      </c>
      <c r="P81" s="19" t="s">
        <v>58</v>
      </c>
      <c r="Q81" s="19"/>
      <c r="R81" s="19"/>
      <c r="S81" s="19">
        <f>(Q81+R81)*348</f>
        <v>0</v>
      </c>
      <c r="T81" s="19" t="s">
        <v>45</v>
      </c>
    </row>
    <row r="82" s="1" customFormat="1" customHeight="1" spans="1:20">
      <c r="A82" s="24" t="s">
        <v>226</v>
      </c>
      <c r="B82" s="25"/>
      <c r="C82" s="25"/>
      <c r="D82" s="25"/>
      <c r="E82" s="25"/>
      <c r="F82" s="25"/>
      <c r="G82" s="25"/>
      <c r="H82" s="25"/>
      <c r="I82" s="25"/>
      <c r="J82" s="30">
        <f>SUM(J78:J81)</f>
        <v>7</v>
      </c>
      <c r="K82" s="30">
        <f>SUM(K78:K81)</f>
        <v>7</v>
      </c>
      <c r="L82" s="30" t="s">
        <v>38</v>
      </c>
      <c r="M82" s="30">
        <f t="shared" ref="M82:S82" si="12">SUM(M78:M81)</f>
        <v>5320</v>
      </c>
      <c r="N82" s="30">
        <f t="shared" si="12"/>
        <v>3</v>
      </c>
      <c r="O82" s="30">
        <f t="shared" si="12"/>
        <v>0</v>
      </c>
      <c r="P82" s="30">
        <f t="shared" si="12"/>
        <v>2400</v>
      </c>
      <c r="Q82" s="30">
        <f t="shared" si="12"/>
        <v>3</v>
      </c>
      <c r="R82" s="30">
        <f t="shared" si="12"/>
        <v>3</v>
      </c>
      <c r="S82" s="30">
        <f t="shared" si="12"/>
        <v>2088</v>
      </c>
      <c r="T82" s="30"/>
    </row>
    <row r="83" s="3" customFormat="1" customHeight="1" spans="1:20">
      <c r="A83" s="19">
        <v>73</v>
      </c>
      <c r="B83" s="20" t="s">
        <v>227</v>
      </c>
      <c r="C83" s="20" t="s">
        <v>228</v>
      </c>
      <c r="D83" s="20" t="s">
        <v>229</v>
      </c>
      <c r="E83" s="19" t="s">
        <v>230</v>
      </c>
      <c r="F83" s="20" t="s">
        <v>231</v>
      </c>
      <c r="G83" s="20" t="s">
        <v>35</v>
      </c>
      <c r="H83" s="19" t="s">
        <v>232</v>
      </c>
      <c r="I83" s="20" t="s">
        <v>30</v>
      </c>
      <c r="J83" s="19">
        <v>2</v>
      </c>
      <c r="K83" s="30">
        <v>2</v>
      </c>
      <c r="L83" s="30">
        <v>369</v>
      </c>
      <c r="M83" s="30">
        <f t="shared" si="11"/>
        <v>1582</v>
      </c>
      <c r="N83" s="19">
        <v>1</v>
      </c>
      <c r="O83" s="19"/>
      <c r="P83" s="19">
        <v>800</v>
      </c>
      <c r="Q83" s="19">
        <v>1</v>
      </c>
      <c r="R83" s="19"/>
      <c r="S83" s="19">
        <f>(Q83+R83)*348</f>
        <v>348</v>
      </c>
      <c r="T83" s="19" t="s">
        <v>198</v>
      </c>
    </row>
    <row r="84" s="3" customFormat="1" customHeight="1" spans="1:20">
      <c r="A84" s="19">
        <v>74</v>
      </c>
      <c r="B84" s="20" t="s">
        <v>227</v>
      </c>
      <c r="C84" s="20" t="s">
        <v>228</v>
      </c>
      <c r="D84" s="20" t="s">
        <v>233</v>
      </c>
      <c r="E84" s="22">
        <v>42350</v>
      </c>
      <c r="F84" s="20" t="s">
        <v>234</v>
      </c>
      <c r="G84" s="20" t="s">
        <v>28</v>
      </c>
      <c r="H84" s="19" t="s">
        <v>235</v>
      </c>
      <c r="I84" s="20" t="s">
        <v>44</v>
      </c>
      <c r="J84" s="19">
        <v>1</v>
      </c>
      <c r="K84" s="30">
        <v>1</v>
      </c>
      <c r="L84" s="30">
        <v>377</v>
      </c>
      <c r="M84" s="30">
        <f t="shared" si="11"/>
        <v>783</v>
      </c>
      <c r="N84" s="19">
        <v>1</v>
      </c>
      <c r="O84" s="19"/>
      <c r="P84" s="19">
        <v>800</v>
      </c>
      <c r="Q84" s="19">
        <v>1</v>
      </c>
      <c r="R84" s="19"/>
      <c r="S84" s="19">
        <f>(Q84+R84)*348</f>
        <v>348</v>
      </c>
      <c r="T84" s="19" t="s">
        <v>45</v>
      </c>
    </row>
    <row r="85" s="1" customFormat="1" customHeight="1" spans="1:20">
      <c r="A85" s="19">
        <v>75</v>
      </c>
      <c r="B85" s="20" t="s">
        <v>227</v>
      </c>
      <c r="C85" s="20" t="s">
        <v>236</v>
      </c>
      <c r="D85" s="20" t="s">
        <v>237</v>
      </c>
      <c r="E85" s="22">
        <v>42609</v>
      </c>
      <c r="F85" s="20" t="s">
        <v>238</v>
      </c>
      <c r="G85" s="20" t="s">
        <v>28</v>
      </c>
      <c r="H85" s="19" t="s">
        <v>239</v>
      </c>
      <c r="I85" s="20" t="s">
        <v>44</v>
      </c>
      <c r="J85" s="19">
        <v>3</v>
      </c>
      <c r="K85" s="30">
        <v>3</v>
      </c>
      <c r="L85" s="30">
        <v>0</v>
      </c>
      <c r="M85" s="30">
        <f t="shared" si="11"/>
        <v>3480</v>
      </c>
      <c r="N85" s="19">
        <v>1</v>
      </c>
      <c r="O85" s="19"/>
      <c r="P85" s="19">
        <v>800</v>
      </c>
      <c r="Q85" s="19">
        <v>1</v>
      </c>
      <c r="R85" s="19"/>
      <c r="S85" s="19">
        <f>(Q85+R85)*348</f>
        <v>348</v>
      </c>
      <c r="T85" s="19" t="s">
        <v>240</v>
      </c>
    </row>
    <row r="86" s="3" customFormat="1" customHeight="1" spans="1:20">
      <c r="A86" s="24" t="s">
        <v>241</v>
      </c>
      <c r="B86" s="25"/>
      <c r="C86" s="25"/>
      <c r="D86" s="25"/>
      <c r="E86" s="25"/>
      <c r="F86" s="25"/>
      <c r="G86" s="25"/>
      <c r="H86" s="25"/>
      <c r="I86" s="25"/>
      <c r="J86" s="30">
        <f>SUM(J83:J85)</f>
        <v>6</v>
      </c>
      <c r="K86" s="30">
        <f t="shared" ref="K86:S86" si="13">SUM(K83:K85)</f>
        <v>6</v>
      </c>
      <c r="L86" s="30" t="s">
        <v>38</v>
      </c>
      <c r="M86" s="30">
        <f t="shared" si="13"/>
        <v>5845</v>
      </c>
      <c r="N86" s="30">
        <f t="shared" si="13"/>
        <v>3</v>
      </c>
      <c r="O86" s="30">
        <f t="shared" si="13"/>
        <v>0</v>
      </c>
      <c r="P86" s="30">
        <f t="shared" si="13"/>
        <v>2400</v>
      </c>
      <c r="Q86" s="30">
        <f t="shared" si="13"/>
        <v>3</v>
      </c>
      <c r="R86" s="30">
        <f t="shared" si="13"/>
        <v>0</v>
      </c>
      <c r="S86" s="30">
        <f t="shared" si="13"/>
        <v>1044</v>
      </c>
      <c r="T86" s="30"/>
    </row>
    <row r="87" s="6" customFormat="1" customHeight="1" spans="1:20">
      <c r="A87" s="19">
        <v>76</v>
      </c>
      <c r="B87" s="20" t="s">
        <v>242</v>
      </c>
      <c r="C87" s="20" t="s">
        <v>243</v>
      </c>
      <c r="D87" s="21" t="s">
        <v>244</v>
      </c>
      <c r="E87" s="22">
        <v>42212</v>
      </c>
      <c r="F87" s="20" t="s">
        <v>245</v>
      </c>
      <c r="G87" s="20" t="s">
        <v>35</v>
      </c>
      <c r="H87" s="23">
        <v>507090012</v>
      </c>
      <c r="I87" s="20" t="s">
        <v>30</v>
      </c>
      <c r="J87" s="19">
        <v>2</v>
      </c>
      <c r="K87" s="19">
        <v>2</v>
      </c>
      <c r="L87" s="19">
        <v>518</v>
      </c>
      <c r="M87" s="19">
        <f>(1160-L87)*K87</f>
        <v>1284</v>
      </c>
      <c r="N87" s="19">
        <v>1</v>
      </c>
      <c r="O87" s="19"/>
      <c r="P87" s="19">
        <v>800</v>
      </c>
      <c r="Q87" s="19">
        <v>1</v>
      </c>
      <c r="R87" s="19">
        <v>1</v>
      </c>
      <c r="S87" s="19">
        <f>(Q87+R87)*348</f>
        <v>696</v>
      </c>
      <c r="T87" s="30" t="s">
        <v>90</v>
      </c>
    </row>
    <row r="88" s="3" customFormat="1" customHeight="1" spans="1:20">
      <c r="A88" s="19">
        <v>77</v>
      </c>
      <c r="B88" s="20" t="s">
        <v>242</v>
      </c>
      <c r="C88" s="20" t="s">
        <v>246</v>
      </c>
      <c r="D88" s="21" t="s">
        <v>247</v>
      </c>
      <c r="E88" s="22">
        <v>42213</v>
      </c>
      <c r="F88" s="20" t="s">
        <v>248</v>
      </c>
      <c r="G88" s="20" t="s">
        <v>28</v>
      </c>
      <c r="H88" s="19" t="s">
        <v>249</v>
      </c>
      <c r="I88" s="20" t="s">
        <v>44</v>
      </c>
      <c r="J88" s="19">
        <v>1</v>
      </c>
      <c r="K88" s="19">
        <v>1</v>
      </c>
      <c r="L88" s="19">
        <v>0</v>
      </c>
      <c r="M88" s="19">
        <f t="shared" ref="M88:M96" si="14">(1160-L88)*K88</f>
        <v>1160</v>
      </c>
      <c r="N88" s="19">
        <v>1</v>
      </c>
      <c r="O88" s="19"/>
      <c r="P88" s="19">
        <v>800</v>
      </c>
      <c r="Q88" s="19">
        <v>1</v>
      </c>
      <c r="R88" s="19">
        <v>1</v>
      </c>
      <c r="S88" s="19">
        <f t="shared" ref="S88:S96" si="15">(Q88+R88)*348</f>
        <v>696</v>
      </c>
      <c r="T88" s="19" t="s">
        <v>198</v>
      </c>
    </row>
    <row r="89" s="4" customFormat="1" customHeight="1" spans="1:20">
      <c r="A89" s="19">
        <v>78</v>
      </c>
      <c r="B89" s="20" t="s">
        <v>242</v>
      </c>
      <c r="C89" s="20" t="s">
        <v>250</v>
      </c>
      <c r="D89" s="21" t="s">
        <v>251</v>
      </c>
      <c r="E89" s="22">
        <v>43308</v>
      </c>
      <c r="F89" s="20" t="s">
        <v>252</v>
      </c>
      <c r="G89" s="20" t="s">
        <v>28</v>
      </c>
      <c r="H89" s="23">
        <v>507010019</v>
      </c>
      <c r="I89" s="20" t="s">
        <v>30</v>
      </c>
      <c r="J89" s="19">
        <v>1</v>
      </c>
      <c r="K89" s="19">
        <v>1</v>
      </c>
      <c r="L89" s="19">
        <v>0</v>
      </c>
      <c r="M89" s="19">
        <f t="shared" si="14"/>
        <v>1160</v>
      </c>
      <c r="N89" s="19"/>
      <c r="O89" s="19"/>
      <c r="P89" s="19"/>
      <c r="Q89" s="19"/>
      <c r="R89" s="19"/>
      <c r="S89" s="19">
        <f t="shared" si="15"/>
        <v>0</v>
      </c>
      <c r="T89" s="30" t="s">
        <v>50</v>
      </c>
    </row>
    <row r="90" s="9" customFormat="1" customHeight="1" spans="1:20">
      <c r="A90" s="20" t="s">
        <v>110</v>
      </c>
      <c r="B90" s="20" t="s">
        <v>242</v>
      </c>
      <c r="C90" s="20" t="s">
        <v>250</v>
      </c>
      <c r="D90" s="21" t="s">
        <v>253</v>
      </c>
      <c r="E90" s="22">
        <v>42333</v>
      </c>
      <c r="F90" s="20" t="s">
        <v>254</v>
      </c>
      <c r="G90" s="20" t="s">
        <v>28</v>
      </c>
      <c r="H90" s="19" t="s">
        <v>255</v>
      </c>
      <c r="I90" s="20" t="s">
        <v>44</v>
      </c>
      <c r="J90" s="19">
        <v>1</v>
      </c>
      <c r="K90" s="19">
        <v>1</v>
      </c>
      <c r="L90" s="19">
        <v>0</v>
      </c>
      <c r="M90" s="19">
        <f t="shared" si="14"/>
        <v>1160</v>
      </c>
      <c r="N90" s="19">
        <v>1</v>
      </c>
      <c r="O90" s="19"/>
      <c r="P90" s="19">
        <v>800</v>
      </c>
      <c r="Q90" s="19"/>
      <c r="R90" s="19"/>
      <c r="S90" s="19">
        <f t="shared" si="15"/>
        <v>0</v>
      </c>
      <c r="T90" s="19" t="s">
        <v>256</v>
      </c>
    </row>
    <row r="91" s="3" customFormat="1" customHeight="1" spans="1:20">
      <c r="A91" s="19">
        <v>79</v>
      </c>
      <c r="B91" s="20" t="s">
        <v>242</v>
      </c>
      <c r="C91" s="20" t="s">
        <v>250</v>
      </c>
      <c r="D91" s="21" t="s">
        <v>257</v>
      </c>
      <c r="E91" s="22">
        <v>42363</v>
      </c>
      <c r="F91" s="20" t="s">
        <v>258</v>
      </c>
      <c r="G91" s="20" t="s">
        <v>35</v>
      </c>
      <c r="H91" s="19" t="s">
        <v>259</v>
      </c>
      <c r="I91" s="20" t="s">
        <v>44</v>
      </c>
      <c r="J91" s="19">
        <v>2</v>
      </c>
      <c r="K91" s="19">
        <v>2</v>
      </c>
      <c r="L91" s="19">
        <v>611</v>
      </c>
      <c r="M91" s="19">
        <f t="shared" si="14"/>
        <v>1098</v>
      </c>
      <c r="N91" s="19">
        <v>1</v>
      </c>
      <c r="O91" s="19"/>
      <c r="P91" s="19">
        <v>800</v>
      </c>
      <c r="Q91" s="19">
        <v>1</v>
      </c>
      <c r="R91" s="19">
        <v>1</v>
      </c>
      <c r="S91" s="19">
        <f t="shared" si="15"/>
        <v>696</v>
      </c>
      <c r="T91" s="19" t="s">
        <v>45</v>
      </c>
    </row>
    <row r="92" s="9" customFormat="1" customHeight="1" spans="1:20">
      <c r="A92" s="20" t="s">
        <v>110</v>
      </c>
      <c r="B92" s="20" t="s">
        <v>242</v>
      </c>
      <c r="C92" s="20" t="s">
        <v>250</v>
      </c>
      <c r="D92" s="21" t="s">
        <v>257</v>
      </c>
      <c r="E92" s="22">
        <v>42333</v>
      </c>
      <c r="F92" s="20" t="s">
        <v>260</v>
      </c>
      <c r="G92" s="20" t="s">
        <v>28</v>
      </c>
      <c r="H92" s="19" t="s">
        <v>261</v>
      </c>
      <c r="I92" s="20" t="s">
        <v>44</v>
      </c>
      <c r="J92" s="19">
        <v>3</v>
      </c>
      <c r="K92" s="19">
        <v>3</v>
      </c>
      <c r="L92" s="19">
        <v>725</v>
      </c>
      <c r="M92" s="19">
        <f t="shared" si="14"/>
        <v>1305</v>
      </c>
      <c r="N92" s="19">
        <v>1</v>
      </c>
      <c r="O92" s="19"/>
      <c r="P92" s="19">
        <v>800</v>
      </c>
      <c r="Q92" s="19">
        <v>1</v>
      </c>
      <c r="R92" s="19"/>
      <c r="S92" s="19">
        <f t="shared" si="15"/>
        <v>348</v>
      </c>
      <c r="T92" s="19" t="s">
        <v>151</v>
      </c>
    </row>
    <row r="93" s="5" customFormat="1" customHeight="1" spans="1:20">
      <c r="A93" s="19">
        <v>80</v>
      </c>
      <c r="B93" s="26" t="s">
        <v>242</v>
      </c>
      <c r="C93" s="26" t="s">
        <v>250</v>
      </c>
      <c r="D93" s="27" t="s">
        <v>253</v>
      </c>
      <c r="E93" s="28">
        <v>42293</v>
      </c>
      <c r="F93" s="26" t="s">
        <v>262</v>
      </c>
      <c r="G93" s="26" t="s">
        <v>35</v>
      </c>
      <c r="H93" s="30" t="s">
        <v>263</v>
      </c>
      <c r="I93" s="26" t="s">
        <v>44</v>
      </c>
      <c r="J93" s="30">
        <v>1</v>
      </c>
      <c r="K93" s="30">
        <v>1</v>
      </c>
      <c r="L93" s="30">
        <v>0</v>
      </c>
      <c r="M93" s="19">
        <f t="shared" si="14"/>
        <v>1160</v>
      </c>
      <c r="N93" s="30">
        <v>1</v>
      </c>
      <c r="O93" s="30"/>
      <c r="P93" s="30">
        <v>800</v>
      </c>
      <c r="Q93" s="30">
        <v>1</v>
      </c>
      <c r="R93" s="30"/>
      <c r="S93" s="19">
        <f t="shared" si="15"/>
        <v>348</v>
      </c>
      <c r="T93" s="30" t="s">
        <v>105</v>
      </c>
    </row>
    <row r="94" s="3" customFormat="1" customHeight="1" spans="1:20">
      <c r="A94" s="19">
        <v>81</v>
      </c>
      <c r="B94" s="20" t="s">
        <v>242</v>
      </c>
      <c r="C94" s="20" t="s">
        <v>250</v>
      </c>
      <c r="D94" s="21" t="s">
        <v>253</v>
      </c>
      <c r="E94" s="19" t="s">
        <v>264</v>
      </c>
      <c r="F94" s="20" t="s">
        <v>265</v>
      </c>
      <c r="G94" s="20" t="s">
        <v>28</v>
      </c>
      <c r="H94" s="19" t="s">
        <v>266</v>
      </c>
      <c r="I94" s="20" t="s">
        <v>44</v>
      </c>
      <c r="J94" s="19">
        <v>1</v>
      </c>
      <c r="K94" s="19">
        <v>1</v>
      </c>
      <c r="L94" s="19">
        <v>0</v>
      </c>
      <c r="M94" s="19">
        <f t="shared" si="14"/>
        <v>1160</v>
      </c>
      <c r="N94" s="19">
        <v>1</v>
      </c>
      <c r="O94" s="19"/>
      <c r="P94" s="19">
        <v>800</v>
      </c>
      <c r="Q94" s="19"/>
      <c r="R94" s="19"/>
      <c r="S94" s="19">
        <f t="shared" si="15"/>
        <v>0</v>
      </c>
      <c r="T94" s="19" t="s">
        <v>72</v>
      </c>
    </row>
    <row r="95" s="3" customFormat="1" customHeight="1" spans="1:20">
      <c r="A95" s="19">
        <v>82</v>
      </c>
      <c r="B95" s="20" t="s">
        <v>242</v>
      </c>
      <c r="C95" s="20" t="s">
        <v>250</v>
      </c>
      <c r="D95" s="21" t="s">
        <v>257</v>
      </c>
      <c r="E95" s="22">
        <v>42745</v>
      </c>
      <c r="F95" s="20" t="s">
        <v>267</v>
      </c>
      <c r="G95" s="20" t="s">
        <v>28</v>
      </c>
      <c r="H95" s="19" t="s">
        <v>268</v>
      </c>
      <c r="I95" s="20" t="s">
        <v>44</v>
      </c>
      <c r="J95" s="19">
        <v>2</v>
      </c>
      <c r="K95" s="19">
        <v>2</v>
      </c>
      <c r="L95" s="19">
        <v>0</v>
      </c>
      <c r="M95" s="19">
        <f t="shared" si="14"/>
        <v>2320</v>
      </c>
      <c r="N95" s="19">
        <v>1</v>
      </c>
      <c r="O95" s="19"/>
      <c r="P95" s="19">
        <v>800</v>
      </c>
      <c r="Q95" s="19">
        <v>1</v>
      </c>
      <c r="R95" s="19">
        <v>1</v>
      </c>
      <c r="S95" s="19">
        <f t="shared" si="15"/>
        <v>696</v>
      </c>
      <c r="T95" s="19" t="s">
        <v>72</v>
      </c>
    </row>
    <row r="96" s="1" customFormat="1" customHeight="1" spans="1:20">
      <c r="A96" s="19">
        <v>83</v>
      </c>
      <c r="B96" s="20" t="s">
        <v>242</v>
      </c>
      <c r="C96" s="20" t="s">
        <v>269</v>
      </c>
      <c r="D96" s="21" t="s">
        <v>270</v>
      </c>
      <c r="E96" s="22">
        <v>43521</v>
      </c>
      <c r="F96" s="20" t="s">
        <v>271</v>
      </c>
      <c r="G96" s="20" t="s">
        <v>35</v>
      </c>
      <c r="H96" s="23">
        <v>507160001</v>
      </c>
      <c r="I96" s="20" t="s">
        <v>53</v>
      </c>
      <c r="J96" s="19">
        <v>3</v>
      </c>
      <c r="K96" s="19">
        <v>3</v>
      </c>
      <c r="L96" s="19">
        <v>430</v>
      </c>
      <c r="M96" s="19">
        <f t="shared" si="14"/>
        <v>2190</v>
      </c>
      <c r="N96" s="19">
        <v>1</v>
      </c>
      <c r="O96" s="19"/>
      <c r="P96" s="19">
        <v>800</v>
      </c>
      <c r="Q96" s="19">
        <v>2</v>
      </c>
      <c r="R96" s="19">
        <v>1</v>
      </c>
      <c r="S96" s="19">
        <f t="shared" si="15"/>
        <v>1044</v>
      </c>
      <c r="T96" s="19" t="s">
        <v>272</v>
      </c>
    </row>
    <row r="97" s="1" customFormat="1" customHeight="1" spans="1:20">
      <c r="A97" s="24" t="s">
        <v>273</v>
      </c>
      <c r="B97" s="25"/>
      <c r="C97" s="25"/>
      <c r="D97" s="25"/>
      <c r="E97" s="25"/>
      <c r="F97" s="25"/>
      <c r="G97" s="25"/>
      <c r="H97" s="25"/>
      <c r="I97" s="25"/>
      <c r="J97" s="30">
        <f>SUM(J87:J89,J91,J93:J96)</f>
        <v>13</v>
      </c>
      <c r="K97" s="30">
        <f>SUM(K87:K89,K91,K93:K96)</f>
        <v>13</v>
      </c>
      <c r="L97" s="30" t="s">
        <v>38</v>
      </c>
      <c r="M97" s="30">
        <f>SUM(M87:M89,M91,M93:M96)</f>
        <v>11532</v>
      </c>
      <c r="N97" s="30">
        <f>SUM(N87:N89,N91,N93:N96)</f>
        <v>7</v>
      </c>
      <c r="O97" s="30">
        <f>SUM(O87:O96)</f>
        <v>0</v>
      </c>
      <c r="P97" s="30">
        <f>SUM(P87:P89,P91,P93:P96)</f>
        <v>5600</v>
      </c>
      <c r="Q97" s="30">
        <f>SUM(Q87:Q89,Q91,Q93:Q96)</f>
        <v>7</v>
      </c>
      <c r="R97" s="30">
        <f>SUM(R87:R89,R91,R93:R96)</f>
        <v>5</v>
      </c>
      <c r="S97" s="30">
        <f>SUM(S87:S89,S91,S93:S96)</f>
        <v>4176</v>
      </c>
      <c r="T97" s="30"/>
    </row>
    <row r="98" s="1" customFormat="1" spans="1:20">
      <c r="A98" s="34" t="s">
        <v>274</v>
      </c>
      <c r="B98" s="35"/>
      <c r="C98" s="35"/>
      <c r="D98" s="35"/>
      <c r="E98" s="35"/>
      <c r="F98" s="35"/>
      <c r="G98" s="35"/>
      <c r="H98" s="35"/>
      <c r="I98" s="35"/>
      <c r="J98" s="19">
        <f>J6+J43+J77+J82+J86+J97</f>
        <v>179</v>
      </c>
      <c r="K98" s="19">
        <f>K6+K43+K77+K82+K86+K97</f>
        <v>170</v>
      </c>
      <c r="L98" s="19" t="s">
        <v>38</v>
      </c>
      <c r="M98" s="19">
        <f t="shared" ref="M98:S98" si="16">M6+M43+M77+M82+M86+M97</f>
        <v>143994</v>
      </c>
      <c r="N98" s="19">
        <f t="shared" si="16"/>
        <v>73</v>
      </c>
      <c r="O98" s="19">
        <f t="shared" si="16"/>
        <v>5</v>
      </c>
      <c r="P98" s="19">
        <f t="shared" si="16"/>
        <v>61400</v>
      </c>
      <c r="Q98" s="19">
        <f t="shared" si="16"/>
        <v>102</v>
      </c>
      <c r="R98" s="19">
        <f t="shared" si="16"/>
        <v>35</v>
      </c>
      <c r="S98" s="19">
        <f t="shared" si="16"/>
        <v>47676</v>
      </c>
      <c r="T98" s="19" t="s">
        <v>38</v>
      </c>
    </row>
  </sheetData>
  <mergeCells count="9">
    <mergeCell ref="A1:T1"/>
    <mergeCell ref="K2:T2"/>
    <mergeCell ref="A6:I6"/>
    <mergeCell ref="A43:I43"/>
    <mergeCell ref="A77:I77"/>
    <mergeCell ref="A82:I82"/>
    <mergeCell ref="A86:I86"/>
    <mergeCell ref="A97:I97"/>
    <mergeCell ref="A98:I98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2019-12-10T06:54:17Z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