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279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<sst xmlns="http://schemas.openxmlformats.org/spreadsheetml/2006/main" count="36" uniqueCount="29">
  <si>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龙华区2020年7月份困难群众发放救助金统计表</t>
  </si>
  <si>
    <t>填表单位：深圳市龙华区民政局                                            单位：人、元                                        制表日期：2020-7-9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</si>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</sst>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3"/>
  <sheetViews>
    <sheetView tabSelected="1" workbookViewId="0" topLeftCell="L1">
      <selection activeCell="S6" sqref="S6:S12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7" t="s">
        <v>8</v>
      </c>
      <c r="K4" s="7" t="s">
        <v>9</v>
      </c>
      <c r="L4" s="7"/>
      <c r="M4" s="17" t="s">
        <v>10</v>
      </c>
      <c r="N4" s="18"/>
      <c r="O4" s="18"/>
      <c r="P4" s="18"/>
      <c r="Q4" s="18"/>
      <c r="R4" s="18"/>
      <c r="S4" s="18"/>
      <c r="T4" s="21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9" t="s">
        <v>12</v>
      </c>
      <c r="K5" s="9" t="s">
        <v>13</v>
      </c>
      <c r="L5" s="9" t="s">
        <v>14</v>
      </c>
      <c r="M5" s="19" t="s">
        <v>15</v>
      </c>
      <c r="N5" s="19" t="s">
        <v>16</v>
      </c>
      <c r="O5" s="19" t="s">
        <v>17</v>
      </c>
      <c r="P5" s="19" t="s">
        <v>18</v>
      </c>
      <c r="Q5" s="19" t="s">
        <v>19</v>
      </c>
      <c r="R5" s="19" t="s">
        <v>20</v>
      </c>
      <c r="S5" s="19" t="s">
        <v>8</v>
      </c>
      <c r="T5" s="19" t="s">
        <v>21</v>
      </c>
      <c r="V5" s="22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20"/>
      <c r="K6" s="11">
        <f aca="true" t="shared" si="0" ref="K6:K12">C6+E6+G6+I6</f>
        <v>3</v>
      </c>
      <c r="L6" s="11">
        <f aca="true" t="shared" si="1" ref="L6:L12">D6+F6+H6</f>
        <v>8</v>
      </c>
      <c r="M6" s="11">
        <v>37548</v>
      </c>
      <c r="N6" s="11">
        <v>380</v>
      </c>
      <c r="O6" s="11">
        <v>16000</v>
      </c>
      <c r="P6" s="11">
        <v>13964</v>
      </c>
      <c r="Q6" s="11">
        <v>0</v>
      </c>
      <c r="R6" s="11"/>
      <c r="S6" s="11"/>
      <c r="T6" s="11">
        <f>SUM(M6:S6)</f>
        <v>67892</v>
      </c>
    </row>
    <row r="7" spans="1:21" s="1" customFormat="1" ht="30" customHeight="1">
      <c r="A7" s="10">
        <v>2</v>
      </c>
      <c r="B7" s="9" t="s">
        <v>23</v>
      </c>
      <c r="C7" s="13">
        <v>44</v>
      </c>
      <c r="D7" s="13">
        <v>98</v>
      </c>
      <c r="E7" s="13">
        <v>5</v>
      </c>
      <c r="F7" s="13">
        <v>15</v>
      </c>
      <c r="G7" s="12">
        <v>9</v>
      </c>
      <c r="H7" s="12">
        <v>18</v>
      </c>
      <c r="I7" s="11"/>
      <c r="J7" s="11">
        <v>11</v>
      </c>
      <c r="K7" s="11">
        <f t="shared" si="0"/>
        <v>58</v>
      </c>
      <c r="L7" s="11">
        <f>D7+F7+H7+3</f>
        <v>134</v>
      </c>
      <c r="M7" s="11">
        <v>619357</v>
      </c>
      <c r="N7" s="11">
        <v>5660</v>
      </c>
      <c r="O7" s="11">
        <v>229200</v>
      </c>
      <c r="P7" s="11">
        <v>190858</v>
      </c>
      <c r="Q7" s="11">
        <v>101500</v>
      </c>
      <c r="R7" s="11"/>
      <c r="S7" s="11">
        <v>99474</v>
      </c>
      <c r="T7" s="11">
        <f aca="true" t="shared" si="2" ref="T7:T12">SUM(M7:S7)</f>
        <v>1246049</v>
      </c>
      <c r="U7" s="22"/>
    </row>
    <row r="8" spans="1:20" s="1" customFormat="1" ht="30" customHeight="1">
      <c r="A8" s="10">
        <v>3</v>
      </c>
      <c r="B8" s="9" t="s">
        <v>24</v>
      </c>
      <c r="C8" s="11">
        <v>38</v>
      </c>
      <c r="D8" s="11">
        <v>76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15</v>
      </c>
      <c r="K8" s="11">
        <f t="shared" si="0"/>
        <v>46</v>
      </c>
      <c r="L8" s="11">
        <f t="shared" si="1"/>
        <v>96</v>
      </c>
      <c r="M8" s="11">
        <v>473344</v>
      </c>
      <c r="N8" s="11">
        <v>4920</v>
      </c>
      <c r="O8" s="11">
        <v>204400</v>
      </c>
      <c r="P8" s="11">
        <v>170500</v>
      </c>
      <c r="Q8" s="11">
        <v>61250</v>
      </c>
      <c r="R8" s="11"/>
      <c r="S8" s="11">
        <v>73001</v>
      </c>
      <c r="T8" s="11">
        <f t="shared" si="2"/>
        <v>987415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53450</v>
      </c>
      <c r="N9" s="11">
        <v>560</v>
      </c>
      <c r="O9" s="11">
        <v>26600</v>
      </c>
      <c r="P9" s="11">
        <v>17500</v>
      </c>
      <c r="Q9" s="11">
        <v>0</v>
      </c>
      <c r="R9" s="11"/>
      <c r="S9" s="11">
        <v>1173</v>
      </c>
      <c r="T9" s="11">
        <f t="shared" si="2"/>
        <v>99283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11"/>
      <c r="K10" s="11">
        <f t="shared" si="0"/>
        <v>3</v>
      </c>
      <c r="L10" s="11">
        <f t="shared" si="1"/>
        <v>6</v>
      </c>
      <c r="M10" s="11">
        <v>47334</v>
      </c>
      <c r="N10" s="11">
        <v>420</v>
      </c>
      <c r="O10" s="11">
        <v>16800</v>
      </c>
      <c r="P10" s="11">
        <v>7875</v>
      </c>
      <c r="Q10" s="11">
        <v>0</v>
      </c>
      <c r="R10" s="11"/>
      <c r="S10" s="11"/>
      <c r="T10" s="11">
        <f t="shared" si="2"/>
        <v>72429</v>
      </c>
    </row>
    <row r="11" spans="1:20" s="1" customFormat="1" ht="30" customHeight="1">
      <c r="A11" s="10">
        <v>6</v>
      </c>
      <c r="B11" s="9" t="s">
        <v>27</v>
      </c>
      <c r="C11" s="11">
        <v>7</v>
      </c>
      <c r="D11" s="11">
        <v>11</v>
      </c>
      <c r="E11" s="11"/>
      <c r="F11" s="11"/>
      <c r="G11" s="12"/>
      <c r="H11" s="12"/>
      <c r="I11" s="11">
        <v>2</v>
      </c>
      <c r="J11" s="11"/>
      <c r="K11" s="11">
        <f t="shared" si="0"/>
        <v>9</v>
      </c>
      <c r="L11" s="11">
        <f>D11+F11+H11+I11</f>
        <v>13</v>
      </c>
      <c r="M11" s="11">
        <v>87636</v>
      </c>
      <c r="N11" s="11">
        <v>1100</v>
      </c>
      <c r="O11" s="11">
        <v>38400</v>
      </c>
      <c r="P11" s="11">
        <v>30750</v>
      </c>
      <c r="Q11" s="11">
        <v>0</v>
      </c>
      <c r="R11" s="11">
        <v>28000</v>
      </c>
      <c r="S11" s="11"/>
      <c r="T11" s="11">
        <f t="shared" si="2"/>
        <v>185886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99</v>
      </c>
      <c r="D12" s="16">
        <f t="shared" si="3"/>
        <v>206</v>
      </c>
      <c r="E12" s="11">
        <f t="shared" si="3"/>
        <v>9</v>
      </c>
      <c r="F12" s="11">
        <f t="shared" si="3"/>
        <v>28</v>
      </c>
      <c r="G12" s="11">
        <f t="shared" si="3"/>
        <v>14</v>
      </c>
      <c r="H12" s="11">
        <f t="shared" si="3"/>
        <v>29</v>
      </c>
      <c r="I12" s="11">
        <f t="shared" si="3"/>
        <v>2</v>
      </c>
      <c r="J12" s="11">
        <f t="shared" si="3"/>
        <v>27</v>
      </c>
      <c r="K12" s="11">
        <f t="shared" si="0"/>
        <v>124</v>
      </c>
      <c r="L12" s="11">
        <f>D12+F12+H12+I12+3</f>
        <v>268</v>
      </c>
      <c r="M12" s="11">
        <f aca="true" t="shared" si="4" ref="M12:S12">SUM(M6:M11)</f>
        <v>1318669</v>
      </c>
      <c r="N12" s="11">
        <f t="shared" si="4"/>
        <v>13040</v>
      </c>
      <c r="O12" s="11">
        <f t="shared" si="4"/>
        <v>531400</v>
      </c>
      <c r="P12" s="11">
        <f t="shared" si="4"/>
        <v>431447</v>
      </c>
      <c r="Q12" s="11">
        <f t="shared" si="4"/>
        <v>162750</v>
      </c>
      <c r="R12" s="11">
        <f t="shared" si="4"/>
        <v>28000</v>
      </c>
      <c r="S12" s="11">
        <f>SUM(S7:S11)</f>
        <v>173648</v>
      </c>
      <c r="T12" s="11">
        <f t="shared" si="2"/>
        <v>2658954</v>
      </c>
    </row>
    <row r="13" spans="10:19" ht="14.25">
      <c r="J13" s="2"/>
      <c r="S13" s="2"/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2020-08-03T07:00:58Z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