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<sst xmlns="http://schemas.openxmlformats.org/spreadsheetml/2006/main" count="41" uniqueCount="37">
  <si>
    <t>深圳市龙华区应急管理局2024年度执法工作测算表</t>
  </si>
  <si>
    <t>负责科室</t>
  </si>
  <si>
    <t>执法人员
数量
（单位：人）</t>
  </si>
  <si>
    <t>总法定工作日（单位：天）</t>
  </si>
  <si>
    <t>其他执法工作日（单位：天）</t>
  </si>
  <si>
    <t>非执法工作日（单位：天）</t>
  </si>
  <si>
    <t>监督检查
工作日
（单位：天）</t>
  </si>
  <si>
    <t>监督检查
企业家数
（单位：家）</t>
  </si>
  <si>
    <t>开展安全生产综合监管</t>
  </si>
  <si>
    <t>实施行政许可</t>
  </si>
  <si>
    <t>组织生产安全事故调查和处理</t>
  </si>
  <si>
    <t>调查核实安全生产举报投诉</t>
  </si>
  <si>
    <t>参加有关部门联合执法</t>
  </si>
  <si>
    <t>办理有关法律、法规、规章规定的登记备案</t>
  </si>
  <si>
    <t>开展对中介服务机构的监督检查</t>
  </si>
  <si>
    <t>开展安全生产宣传教育培训</t>
  </si>
  <si>
    <t>行政复议
行政应诉</t>
  </si>
  <si>
    <t>完成本级人民政府或者上级应急管理部门安排的执法工作任务</t>
  </si>
  <si>
    <t>机关值班</t>
  </si>
  <si>
    <t>学习培训考核会议</t>
  </si>
  <si>
    <t>检查指导下级应急管理部门工作</t>
  </si>
  <si>
    <t>参加党群活动</t>
  </si>
  <si>
    <t>病假
事假</t>
  </si>
  <si>
    <t>法定
年休假
探亲假
婚（丧）假等</t>
  </si>
  <si>
    <t>负有安全生产监督检查职责的内设机构在编人数（包括各街道应急办）</t>
  </si>
  <si>
    <t>纳入计算人员数量</t>
  </si>
  <si>
    <t>重点检查</t>
  </si>
  <si>
    <t>双随机检查</t>
  </si>
  <si>
    <t>合计</t>
  </si>
  <si>
    <t>区应急管理局</t>
  </si>
  <si>
    <t>观湖街道应急办</t>
  </si>
  <si>
    <t>民治街道应急办</t>
  </si>
  <si>
    <t>龙华街道应急办</t>
  </si>
  <si>
    <t>大浪街道应急办</t>
  </si>
  <si>
    <t>福城街道应急办</t>
  </si>
  <si>
    <t>观澜街道应急办</t>
  </si>
  <si>
    <t>一、执法工作日计算
按照《安全生产年度监督检查计划编制办法》（安监总政法〔2017〕150号）的规定和区应急管理系统实际情况，我区应急管理系统负有安全生产监督检查职责的在编人数为48人（区局15人，各街道33人），按规定纳入执法工作日计算的行政执法人员总数为39人（占81.3％），总法定工作日为9789个，其具体测算如下：
（一）个人国家法定工作日
366-104-11=251个工作日。
其中：1.全年总天数366日；
2.双休日=52周×2日/周=104日；
3.元旦、春节、劳动、端午、清明、中秋、国庆节等总计11个法定假日。
（二）总法定工作日 
251日×39人=9789个工作日。
（三）其他执法工作日
5476个工作日（详见深圳市龙华区应急管理局2024年度执法工作日测算表）；
其他执法工作日，是指实施行政许可、参加生产安全事故调查处理、参与安全生产信访举报的核实与查处、办理安全生产行政处罚案件、听证、行政复议与行政应诉、参与安全生产联合执法行动、受理重大事故隐患排查报告和跟踪监控及督促整改、有关制度和安全措施的备案、开展机动执法等所占用的工作日。
（四）非执法工作日
2394个工作日（详见深圳市龙华区应急管理局2024年度执法工作日测算表）；
非执法工作日，是指参加党群活动、参加或者组织学习、培训、会议、机关值班值守、个人病假、事假及法定年休假、探亲假、婚丧假等所占用的工作日。
（五）执法检查工作日
执法检查工作日=总法定工作日（9789）-其他行政执法工作日（5979）-非行政执法工作日（2609）=1204天；
执法检查工作日是指开展现场执法检查活动所占用的工作日。
二、监督检查计划企业数量计算
按照执法检查每家企业（包含复查及调查）需2名执法人员历时1个工作日计算，我区应急管理系统全年安全生产监督检查计划企业数=各街道执法检查工作日÷[每次执法参与人数（2）×历时工作日（1）]≈606家。其中按照重点检查的比例一般不低于60%，列入本年度重点监督检查的企业数为370家，列入“双随机”抽查的企业数为236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</si>
</sst>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25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tabSelected="1" topLeftCell="A6" workbookViewId="0">
      <selection activeCell="O9" sqref="O9"/>
    </sheetView>
  </sheetViews>
  <sheetFormatPr defaultColWidth="9" defaultRowHeight="14.25"/>
  <cols>
    <col min="1" max="1" width="8.875" customWidth="1"/>
  </cols>
  <sheetData>
    <row r="1" ht="30.75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" spans="1:26">
      <c r="A2" s="2" t="s">
        <v>1</v>
      </c>
      <c r="B2" s="2" t="s">
        <v>2</v>
      </c>
      <c r="C2" s="2"/>
      <c r="D2" s="2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 t="s">
        <v>5</v>
      </c>
      <c r="P2" s="2"/>
      <c r="Q2" s="2"/>
      <c r="R2" s="2"/>
      <c r="S2" s="2"/>
      <c r="T2" s="2"/>
      <c r="U2" s="2" t="s">
        <v>6</v>
      </c>
      <c r="V2" s="2"/>
      <c r="W2" s="2"/>
      <c r="X2" s="13" t="s">
        <v>7</v>
      </c>
      <c r="Y2" s="14"/>
      <c r="Z2" s="14"/>
    </row>
    <row r="3" ht="15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4"/>
      <c r="Y3" s="14"/>
      <c r="Z3" s="14"/>
    </row>
    <row r="4" ht="15" spans="1:26">
      <c r="A4" s="2"/>
      <c r="B4" s="2"/>
      <c r="C4" s="2"/>
      <c r="D4" s="2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23</v>
      </c>
      <c r="U4" s="2"/>
      <c r="V4" s="2"/>
      <c r="W4" s="2"/>
      <c r="X4" s="14"/>
      <c r="Y4" s="14"/>
      <c r="Z4" s="14"/>
    </row>
    <row r="5" ht="1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4"/>
      <c r="Y5" s="14"/>
      <c r="Z5" s="14"/>
    </row>
    <row r="6" ht="84.75" spans="1:26">
      <c r="A6" s="3"/>
      <c r="B6" s="3" t="s">
        <v>24</v>
      </c>
      <c r="C6" s="3" t="s">
        <v>25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 t="s">
        <v>26</v>
      </c>
      <c r="V6" s="3" t="s">
        <v>27</v>
      </c>
      <c r="W6" s="3" t="s">
        <v>28</v>
      </c>
      <c r="X6" s="15" t="s">
        <v>26</v>
      </c>
      <c r="Y6" s="15" t="s">
        <v>27</v>
      </c>
      <c r="Z6" s="15" t="s">
        <v>28</v>
      </c>
    </row>
    <row r="7" ht="27" customHeight="1" spans="1:26">
      <c r="A7" s="4" t="s">
        <v>29</v>
      </c>
      <c r="B7" s="5">
        <v>15</v>
      </c>
      <c r="C7" s="5">
        <v>14</v>
      </c>
      <c r="D7" s="5">
        <f>C7*251</f>
        <v>3514</v>
      </c>
      <c r="E7" s="5">
        <v>570</v>
      </c>
      <c r="F7" s="5">
        <v>120</v>
      </c>
      <c r="G7" s="5">
        <v>450</v>
      </c>
      <c r="H7" s="5">
        <v>360</v>
      </c>
      <c r="I7" s="5">
        <v>130</v>
      </c>
      <c r="J7" s="5">
        <v>60</v>
      </c>
      <c r="K7" s="5">
        <v>170</v>
      </c>
      <c r="L7" s="5">
        <v>130</v>
      </c>
      <c r="M7" s="5">
        <v>50</v>
      </c>
      <c r="N7" s="5">
        <v>260</v>
      </c>
      <c r="O7" s="5">
        <v>200</v>
      </c>
      <c r="P7" s="5">
        <v>140</v>
      </c>
      <c r="Q7" s="5">
        <v>260</v>
      </c>
      <c r="R7" s="5">
        <v>170</v>
      </c>
      <c r="S7" s="5">
        <v>70</v>
      </c>
      <c r="T7" s="5">
        <v>130</v>
      </c>
      <c r="U7" s="5">
        <f>W7-V7</f>
        <v>146</v>
      </c>
      <c r="V7" s="5">
        <f>ROUNDUP(W7*0.4,0)</f>
        <v>98</v>
      </c>
      <c r="W7" s="5">
        <f>D7-E7-F7-G7-H7-I7-J7-K7-L7-M7-N7-O7-P7-Q7-R7-S7-T7</f>
        <v>244</v>
      </c>
      <c r="X7" s="5">
        <v>80</v>
      </c>
      <c r="Y7" s="5">
        <v>42</v>
      </c>
      <c r="Z7" s="5">
        <f>X7+Y7</f>
        <v>122</v>
      </c>
    </row>
    <row r="8" ht="24.75" spans="1:26">
      <c r="A8" s="4" t="s">
        <v>30</v>
      </c>
      <c r="B8" s="6">
        <v>3</v>
      </c>
      <c r="C8" s="5">
        <f>ROUNDUP(B8*0.8,0)</f>
        <v>3</v>
      </c>
      <c r="D8" s="5">
        <f>C8*251</f>
        <v>753</v>
      </c>
      <c r="E8" s="5">
        <v>100</v>
      </c>
      <c r="F8" s="5">
        <v>0</v>
      </c>
      <c r="G8" s="5">
        <v>25</v>
      </c>
      <c r="H8" s="5">
        <v>30</v>
      </c>
      <c r="I8" s="5">
        <v>40</v>
      </c>
      <c r="J8" s="5">
        <v>0</v>
      </c>
      <c r="K8" s="5">
        <v>60</v>
      </c>
      <c r="L8" s="5">
        <v>60</v>
      </c>
      <c r="M8" s="5">
        <v>30</v>
      </c>
      <c r="N8" s="5">
        <v>60</v>
      </c>
      <c r="O8" s="5">
        <v>65</v>
      </c>
      <c r="P8" s="5">
        <v>65</v>
      </c>
      <c r="Q8" s="5">
        <v>0</v>
      </c>
      <c r="R8" s="5">
        <v>40</v>
      </c>
      <c r="S8" s="5">
        <v>20</v>
      </c>
      <c r="T8" s="5">
        <v>42</v>
      </c>
      <c r="U8" s="5">
        <f>W8-V8</f>
        <v>69</v>
      </c>
      <c r="V8" s="5">
        <f>ROUNDUP(W8*0.4,0)</f>
        <v>47</v>
      </c>
      <c r="W8" s="5">
        <f>D8-E8-F8-G8-H8-I8-J8-K8-L8-M8-N8-O8-P8-Q8-R8-S8-T8</f>
        <v>116</v>
      </c>
      <c r="X8" s="5">
        <f>ROUNDUP(U8/2,0)</f>
        <v>35</v>
      </c>
      <c r="Y8" s="5">
        <f>ROUNDUP(V8/2,0)</f>
        <v>24</v>
      </c>
      <c r="Z8" s="5">
        <f>X8+Y8</f>
        <v>59</v>
      </c>
    </row>
    <row r="9" ht="24.75" spans="1:26">
      <c r="A9" s="4" t="s">
        <v>31</v>
      </c>
      <c r="B9" s="5">
        <v>6</v>
      </c>
      <c r="C9" s="5">
        <v>5</v>
      </c>
      <c r="D9" s="5">
        <v>1255</v>
      </c>
      <c r="E9" s="5">
        <v>58</v>
      </c>
      <c r="F9" s="5">
        <v>0</v>
      </c>
      <c r="G9" s="5">
        <v>96</v>
      </c>
      <c r="H9" s="5">
        <v>80</v>
      </c>
      <c r="I9" s="5">
        <v>60</v>
      </c>
      <c r="J9" s="5">
        <v>0</v>
      </c>
      <c r="K9" s="5">
        <v>10</v>
      </c>
      <c r="L9" s="5">
        <v>90</v>
      </c>
      <c r="M9" s="5">
        <v>2</v>
      </c>
      <c r="N9" s="5">
        <v>400</v>
      </c>
      <c r="O9" s="5">
        <v>50</v>
      </c>
      <c r="P9" s="5">
        <v>150</v>
      </c>
      <c r="Q9" s="5">
        <v>0</v>
      </c>
      <c r="R9" s="5">
        <v>30</v>
      </c>
      <c r="S9" s="5">
        <v>12</v>
      </c>
      <c r="T9" s="5">
        <v>60</v>
      </c>
      <c r="U9" s="5">
        <v>95</v>
      </c>
      <c r="V9" s="5">
        <v>62</v>
      </c>
      <c r="W9" s="5">
        <v>157</v>
      </c>
      <c r="X9" s="5">
        <v>48</v>
      </c>
      <c r="Y9" s="5">
        <v>32</v>
      </c>
      <c r="Z9" s="5">
        <v>80</v>
      </c>
    </row>
    <row r="10" ht="24.75" spans="1:26">
      <c r="A10" s="4" t="s">
        <v>32</v>
      </c>
      <c r="B10" s="5">
        <v>4</v>
      </c>
      <c r="C10" s="5">
        <v>3</v>
      </c>
      <c r="D10" s="5">
        <v>753</v>
      </c>
      <c r="E10" s="5">
        <v>136</v>
      </c>
      <c r="F10" s="5">
        <v>0</v>
      </c>
      <c r="G10" s="5">
        <v>20</v>
      </c>
      <c r="H10" s="5">
        <v>30</v>
      </c>
      <c r="I10" s="5">
        <v>50</v>
      </c>
      <c r="J10" s="5">
        <v>0</v>
      </c>
      <c r="K10" s="5">
        <v>15</v>
      </c>
      <c r="L10" s="5">
        <v>60</v>
      </c>
      <c r="M10" s="5">
        <v>10</v>
      </c>
      <c r="N10" s="5">
        <v>70</v>
      </c>
      <c r="O10" s="5">
        <v>50</v>
      </c>
      <c r="P10" s="5">
        <v>50</v>
      </c>
      <c r="Q10" s="5">
        <v>0</v>
      </c>
      <c r="R10" s="5">
        <v>30</v>
      </c>
      <c r="S10" s="5">
        <v>30</v>
      </c>
      <c r="T10" s="5">
        <v>30</v>
      </c>
      <c r="U10" s="5">
        <v>103</v>
      </c>
      <c r="V10" s="5">
        <v>69</v>
      </c>
      <c r="W10" s="5">
        <v>172</v>
      </c>
      <c r="X10" s="5">
        <v>52</v>
      </c>
      <c r="Y10" s="5">
        <v>35</v>
      </c>
      <c r="Z10" s="5">
        <v>87</v>
      </c>
    </row>
    <row r="11" ht="24.75" spans="1:26">
      <c r="A11" s="4" t="s">
        <v>33</v>
      </c>
      <c r="B11" s="5">
        <v>8</v>
      </c>
      <c r="C11" s="5">
        <v>5</v>
      </c>
      <c r="D11" s="5">
        <v>1255</v>
      </c>
      <c r="E11" s="5">
        <v>120</v>
      </c>
      <c r="F11" s="5">
        <v>0</v>
      </c>
      <c r="G11" s="5">
        <v>80</v>
      </c>
      <c r="H11" s="5">
        <v>80</v>
      </c>
      <c r="I11" s="5">
        <v>120</v>
      </c>
      <c r="J11" s="5">
        <v>0</v>
      </c>
      <c r="K11" s="5">
        <v>90</v>
      </c>
      <c r="L11" s="5">
        <v>90</v>
      </c>
      <c r="M11" s="5">
        <v>50</v>
      </c>
      <c r="N11" s="5">
        <v>60</v>
      </c>
      <c r="O11" s="5">
        <v>60</v>
      </c>
      <c r="P11" s="5">
        <v>75</v>
      </c>
      <c r="Q11" s="5">
        <v>0</v>
      </c>
      <c r="R11" s="5">
        <v>50</v>
      </c>
      <c r="S11" s="5">
        <v>50</v>
      </c>
      <c r="T11" s="5">
        <v>80</v>
      </c>
      <c r="U11" s="5">
        <v>150</v>
      </c>
      <c r="V11" s="5">
        <v>100</v>
      </c>
      <c r="W11" s="5">
        <v>250</v>
      </c>
      <c r="X11" s="5">
        <v>75</v>
      </c>
      <c r="Y11" s="5">
        <v>50</v>
      </c>
      <c r="Z11" s="5">
        <v>125</v>
      </c>
    </row>
    <row r="12" ht="24.75" spans="1:26">
      <c r="A12" s="4" t="s">
        <v>34</v>
      </c>
      <c r="B12" s="5">
        <v>6</v>
      </c>
      <c r="C12" s="5">
        <v>5</v>
      </c>
      <c r="D12" s="5">
        <v>1255</v>
      </c>
      <c r="E12" s="5">
        <v>240</v>
      </c>
      <c r="F12" s="5">
        <v>0</v>
      </c>
      <c r="G12" s="5">
        <v>60</v>
      </c>
      <c r="H12" s="5">
        <v>40</v>
      </c>
      <c r="I12" s="5">
        <v>60</v>
      </c>
      <c r="J12" s="5">
        <v>0</v>
      </c>
      <c r="K12" s="5">
        <v>60</v>
      </c>
      <c r="L12" s="5">
        <v>60</v>
      </c>
      <c r="M12" s="5">
        <v>10</v>
      </c>
      <c r="N12" s="5">
        <v>240</v>
      </c>
      <c r="O12" s="5">
        <v>60</v>
      </c>
      <c r="P12" s="5">
        <v>120</v>
      </c>
      <c r="Q12" s="5">
        <v>60</v>
      </c>
      <c r="R12" s="5">
        <v>30</v>
      </c>
      <c r="S12" s="5">
        <v>30</v>
      </c>
      <c r="T12" s="5">
        <v>40</v>
      </c>
      <c r="U12" s="5">
        <v>87</v>
      </c>
      <c r="V12" s="5">
        <v>58</v>
      </c>
      <c r="W12" s="5">
        <v>145</v>
      </c>
      <c r="X12" s="5">
        <v>44</v>
      </c>
      <c r="Y12" s="5">
        <v>29</v>
      </c>
      <c r="Z12" s="5">
        <v>73</v>
      </c>
    </row>
    <row r="13" ht="24.75" spans="1:26">
      <c r="A13" s="4" t="s">
        <v>35</v>
      </c>
      <c r="B13" s="5">
        <v>6</v>
      </c>
      <c r="C13" s="5">
        <v>4</v>
      </c>
      <c r="D13" s="5">
        <v>1004</v>
      </c>
      <c r="E13" s="5">
        <v>90</v>
      </c>
      <c r="F13" s="5">
        <v>0</v>
      </c>
      <c r="G13" s="5">
        <v>90</v>
      </c>
      <c r="H13" s="5">
        <v>120</v>
      </c>
      <c r="I13" s="5">
        <v>60</v>
      </c>
      <c r="J13" s="5">
        <v>0</v>
      </c>
      <c r="K13" s="5">
        <v>70</v>
      </c>
      <c r="L13" s="5">
        <v>69</v>
      </c>
      <c r="M13" s="5">
        <v>20</v>
      </c>
      <c r="N13" s="5">
        <v>105</v>
      </c>
      <c r="O13" s="5">
        <v>70</v>
      </c>
      <c r="P13" s="5">
        <v>70</v>
      </c>
      <c r="Q13" s="5">
        <v>0</v>
      </c>
      <c r="R13" s="5">
        <v>60</v>
      </c>
      <c r="S13" s="5">
        <v>30</v>
      </c>
      <c r="T13" s="5">
        <v>30</v>
      </c>
      <c r="U13" s="5">
        <v>72</v>
      </c>
      <c r="V13" s="5">
        <v>48</v>
      </c>
      <c r="W13" s="5">
        <v>120</v>
      </c>
      <c r="X13" s="5">
        <v>36</v>
      </c>
      <c r="Y13" s="5">
        <v>24</v>
      </c>
      <c r="Z13" s="5">
        <v>60</v>
      </c>
    </row>
    <row r="14" ht="21" customHeight="1" spans="1:26">
      <c r="A14" s="7" t="s">
        <v>28</v>
      </c>
      <c r="B14" s="8">
        <f t="shared" ref="B14:Z14" si="0">SUM(B7:B13)</f>
        <v>48</v>
      </c>
      <c r="C14" s="7">
        <f t="shared" si="0"/>
        <v>39</v>
      </c>
      <c r="D14" s="7">
        <f t="shared" si="0"/>
        <v>9789</v>
      </c>
      <c r="E14" s="7">
        <f t="shared" si="0"/>
        <v>1314</v>
      </c>
      <c r="F14" s="7">
        <f t="shared" si="0"/>
        <v>120</v>
      </c>
      <c r="G14" s="7">
        <f t="shared" si="0"/>
        <v>821</v>
      </c>
      <c r="H14" s="7">
        <f t="shared" si="0"/>
        <v>740</v>
      </c>
      <c r="I14" s="7">
        <f t="shared" si="0"/>
        <v>520</v>
      </c>
      <c r="J14" s="7">
        <f t="shared" si="0"/>
        <v>60</v>
      </c>
      <c r="K14" s="7">
        <f t="shared" si="0"/>
        <v>475</v>
      </c>
      <c r="L14" s="7">
        <f t="shared" si="0"/>
        <v>559</v>
      </c>
      <c r="M14" s="7">
        <f t="shared" si="0"/>
        <v>172</v>
      </c>
      <c r="N14" s="7">
        <f t="shared" si="0"/>
        <v>1195</v>
      </c>
      <c r="O14" s="7">
        <f t="shared" si="0"/>
        <v>555</v>
      </c>
      <c r="P14" s="7">
        <f t="shared" si="0"/>
        <v>670</v>
      </c>
      <c r="Q14" s="7">
        <f t="shared" si="0"/>
        <v>320</v>
      </c>
      <c r="R14" s="7">
        <f t="shared" si="0"/>
        <v>410</v>
      </c>
      <c r="S14" s="7">
        <f t="shared" si="0"/>
        <v>242</v>
      </c>
      <c r="T14" s="7">
        <f t="shared" si="0"/>
        <v>412</v>
      </c>
      <c r="U14" s="7">
        <f t="shared" si="0"/>
        <v>722</v>
      </c>
      <c r="V14" s="7">
        <f t="shared" si="0"/>
        <v>482</v>
      </c>
      <c r="W14" s="7">
        <f t="shared" si="0"/>
        <v>1204</v>
      </c>
      <c r="X14" s="7">
        <f t="shared" si="0"/>
        <v>370</v>
      </c>
      <c r="Y14" s="7">
        <f t="shared" si="0"/>
        <v>236</v>
      </c>
      <c r="Z14" s="7">
        <f t="shared" si="0"/>
        <v>606</v>
      </c>
    </row>
    <row r="15" ht="166" customHeight="1" spans="1:26">
      <c r="A15" s="9" t="s">
        <v>36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6"/>
    </row>
    <row r="16" ht="258" customHeight="1" spans="1:26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7"/>
    </row>
  </sheetData>
  <mergeCells count="25">
    <mergeCell ref="A1:Z1"/>
    <mergeCell ref="A2:A6"/>
    <mergeCell ref="D2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B2:C5"/>
    <mergeCell ref="E2:N3"/>
    <mergeCell ref="O2:T3"/>
    <mergeCell ref="U2:W5"/>
    <mergeCell ref="X2:Z5"/>
    <mergeCell ref="A15:Z16"/>
  </mergeCells>
  <pageMargins left="0.75" right="0.75" top="1" bottom="1" header="0.5" footer="0.5"/>
  <pageSetup paperSize="8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laijiajie</dc:creator>
  <cp:lastModifiedBy>lifeng</cp:lastModifiedBy>
  <dcterms:created xsi:type="dcterms:W3CDTF">2023-01-19T15:26:00Z</dcterms:created>
  <dcterms:modified xsi:type="dcterms:W3CDTF">2025-11-27T17:41:34Z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546C1EB7EC22B043CB1C2869941D32EF</vt:lpwstr>
  </property>
</Properties>
</file>